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zj2owt\Downloads\"/>
    </mc:Choice>
  </mc:AlternateContent>
  <workbookProtection workbookPassword="CF74" lockStructure="1"/>
  <bookViews>
    <workbookView xWindow="32760" yWindow="32760" windowWidth="28800" windowHeight="12540"/>
  </bookViews>
  <sheets>
    <sheet name="Sheet1" sheetId="1" r:id="rId1"/>
    <sheet name="Sheet2" sheetId="2" state="hidden" r:id="rId2"/>
    <sheet name="Sheet3" sheetId="3" state="hidden" r:id="rId3"/>
    <sheet name="Sheet4" sheetId="5" state="hidden" r:id="rId4"/>
    <sheet name="Version" sheetId="4" state="hidden" r:id="rId5"/>
  </sheets>
  <calcPr calcId="191029"/>
</workbook>
</file>

<file path=xl/calcChain.xml><?xml version="1.0" encoding="utf-8"?>
<calcChain xmlns="http://schemas.openxmlformats.org/spreadsheetml/2006/main">
  <c r="A4" i="5" l="1"/>
  <c r="B4" i="5"/>
  <c r="C4" i="5"/>
  <c r="A5" i="5"/>
  <c r="B5" i="5"/>
  <c r="C5" i="5"/>
  <c r="A6" i="5"/>
  <c r="B6" i="5"/>
  <c r="C6" i="5"/>
  <c r="D6" i="5"/>
  <c r="E6" i="5"/>
  <c r="I6" i="1"/>
  <c r="A7" i="5"/>
  <c r="B7" i="5"/>
  <c r="C7" i="5"/>
  <c r="D7" i="5"/>
  <c r="E7" i="5"/>
  <c r="A8" i="5"/>
  <c r="B8" i="5"/>
  <c r="C8" i="5"/>
  <c r="D8" i="5"/>
  <c r="E8" i="5"/>
  <c r="A9" i="5"/>
  <c r="B9" i="5"/>
  <c r="C9" i="5"/>
  <c r="A10" i="5"/>
  <c r="B10" i="5"/>
  <c r="C10" i="5"/>
  <c r="D10" i="5"/>
  <c r="E10" i="5"/>
  <c r="A11" i="5"/>
  <c r="B11" i="5"/>
  <c r="C11" i="5"/>
  <c r="D11" i="5"/>
  <c r="E11" i="5"/>
  <c r="A12" i="5"/>
  <c r="B12" i="5"/>
  <c r="C12" i="5"/>
  <c r="A13" i="5"/>
  <c r="B13" i="5"/>
  <c r="C13" i="5"/>
  <c r="D13" i="5"/>
  <c r="E13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A17" i="5"/>
  <c r="B17" i="5"/>
  <c r="C17" i="5"/>
  <c r="A18" i="5"/>
  <c r="B18" i="5"/>
  <c r="C18" i="5"/>
  <c r="D18" i="5"/>
  <c r="E18" i="5"/>
  <c r="A19" i="5"/>
  <c r="B19" i="5"/>
  <c r="C19" i="5"/>
  <c r="D19" i="5"/>
  <c r="E19" i="5"/>
  <c r="A20" i="5"/>
  <c r="B20" i="5"/>
  <c r="C20" i="5"/>
  <c r="A21" i="5"/>
  <c r="B21" i="5"/>
  <c r="C21" i="5"/>
  <c r="A22" i="5"/>
  <c r="B22" i="5"/>
  <c r="C22" i="5"/>
  <c r="D22" i="5"/>
  <c r="E22" i="5"/>
  <c r="A23" i="5"/>
  <c r="B23" i="5"/>
  <c r="C23" i="5"/>
  <c r="D23" i="5"/>
  <c r="E23" i="5"/>
  <c r="A24" i="5"/>
  <c r="B24" i="5"/>
  <c r="C24" i="5"/>
  <c r="A25" i="5"/>
  <c r="B25" i="5"/>
  <c r="C25" i="5"/>
  <c r="A26" i="5"/>
  <c r="B26" i="5"/>
  <c r="C26" i="5"/>
  <c r="D26" i="5"/>
  <c r="E26" i="5"/>
  <c r="I26" i="1"/>
  <c r="A3" i="5"/>
  <c r="B3" i="5"/>
  <c r="C3" i="5"/>
  <c r="D3" i="5"/>
  <c r="E3" i="5"/>
  <c r="I3" i="1"/>
  <c r="C10" i="1"/>
  <c r="E10" i="1"/>
  <c r="F10" i="1"/>
  <c r="G10" i="1"/>
  <c r="H10" i="1"/>
  <c r="I10" i="1"/>
  <c r="J10" i="1"/>
  <c r="C11" i="1"/>
  <c r="E11" i="1"/>
  <c r="F11" i="1"/>
  <c r="G11" i="1"/>
  <c r="H11" i="1"/>
  <c r="I11" i="1"/>
  <c r="J11" i="1"/>
  <c r="C12" i="1"/>
  <c r="E12" i="1"/>
  <c r="F12" i="1"/>
  <c r="G12" i="1"/>
  <c r="H12" i="1"/>
  <c r="I12" i="1"/>
  <c r="J12" i="1"/>
  <c r="C13" i="1"/>
  <c r="E13" i="1"/>
  <c r="F13" i="1"/>
  <c r="G13" i="1"/>
  <c r="H13" i="1"/>
  <c r="I13" i="1"/>
  <c r="J13" i="1"/>
  <c r="C14" i="1"/>
  <c r="E14" i="1"/>
  <c r="F14" i="1"/>
  <c r="G14" i="1"/>
  <c r="H14" i="1"/>
  <c r="I14" i="1"/>
  <c r="J14" i="1"/>
  <c r="C15" i="1"/>
  <c r="E15" i="1"/>
  <c r="F15" i="1"/>
  <c r="G15" i="1"/>
  <c r="H15" i="1"/>
  <c r="I15" i="1"/>
  <c r="J15" i="1"/>
  <c r="C16" i="1"/>
  <c r="E16" i="1"/>
  <c r="F16" i="1"/>
  <c r="G16" i="1"/>
  <c r="H16" i="1"/>
  <c r="I16" i="1"/>
  <c r="J16" i="1"/>
  <c r="C17" i="1"/>
  <c r="E17" i="1"/>
  <c r="F17" i="1"/>
  <c r="G17" i="1"/>
  <c r="H17" i="1"/>
  <c r="I17" i="1"/>
  <c r="J17" i="1"/>
  <c r="C18" i="1"/>
  <c r="E18" i="1"/>
  <c r="F18" i="1"/>
  <c r="G18" i="1"/>
  <c r="H18" i="1"/>
  <c r="I18" i="1"/>
  <c r="J18" i="1"/>
  <c r="C19" i="1"/>
  <c r="E19" i="1"/>
  <c r="F19" i="1"/>
  <c r="G19" i="1"/>
  <c r="H19" i="1"/>
  <c r="I19" i="1"/>
  <c r="J19" i="1"/>
  <c r="C20" i="1"/>
  <c r="E20" i="1"/>
  <c r="F20" i="1"/>
  <c r="G20" i="1"/>
  <c r="H20" i="1"/>
  <c r="I20" i="1"/>
  <c r="J20" i="1"/>
  <c r="C21" i="1"/>
  <c r="E21" i="1"/>
  <c r="F21" i="1"/>
  <c r="G21" i="1"/>
  <c r="H21" i="1"/>
  <c r="I21" i="1"/>
  <c r="J21" i="1"/>
  <c r="C22" i="1"/>
  <c r="E22" i="1"/>
  <c r="F22" i="1"/>
  <c r="G22" i="1"/>
  <c r="H22" i="1"/>
  <c r="I22" i="1"/>
  <c r="J22" i="1"/>
  <c r="C23" i="1"/>
  <c r="E23" i="1"/>
  <c r="F23" i="1"/>
  <c r="G23" i="1"/>
  <c r="H23" i="1"/>
  <c r="I23" i="1"/>
  <c r="J23" i="1"/>
  <c r="C24" i="1"/>
  <c r="E24" i="1"/>
  <c r="F24" i="1"/>
  <c r="G24" i="1"/>
  <c r="H24" i="1"/>
  <c r="I24" i="1"/>
  <c r="J24" i="1"/>
  <c r="C25" i="1"/>
  <c r="E25" i="1"/>
  <c r="F25" i="1"/>
  <c r="G25" i="1"/>
  <c r="H25" i="1"/>
  <c r="I25" i="1"/>
  <c r="J25" i="1"/>
  <c r="BT4" i="3"/>
  <c r="I9" i="1"/>
  <c r="BT7" i="3"/>
  <c r="BT9" i="3"/>
  <c r="BT8" i="3"/>
  <c r="BT6" i="3"/>
  <c r="BT5" i="3"/>
  <c r="E28" i="3"/>
  <c r="K28" i="3"/>
  <c r="E27" i="3"/>
  <c r="K27" i="3"/>
  <c r="E26" i="3"/>
  <c r="G26" i="3"/>
  <c r="I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E25" i="3"/>
  <c r="K25" i="3"/>
  <c r="E24" i="3"/>
  <c r="G24" i="3"/>
  <c r="I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E23" i="3"/>
  <c r="G23" i="3"/>
  <c r="I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E22" i="3"/>
  <c r="E21" i="3"/>
  <c r="K21" i="3"/>
  <c r="E20" i="3"/>
  <c r="E19" i="3"/>
  <c r="G19" i="3"/>
  <c r="I19" i="3"/>
  <c r="E18" i="3"/>
  <c r="G18" i="3"/>
  <c r="I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E17" i="3"/>
  <c r="E16" i="3"/>
  <c r="G16" i="3"/>
  <c r="I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E15" i="3"/>
  <c r="G15" i="3"/>
  <c r="K15" i="3"/>
  <c r="E14" i="3"/>
  <c r="E13" i="3"/>
  <c r="K13" i="3"/>
  <c r="E12" i="3"/>
  <c r="K12" i="3"/>
  <c r="E11" i="3"/>
  <c r="G11" i="3"/>
  <c r="I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K11" i="3"/>
  <c r="E10" i="3"/>
  <c r="G10" i="3"/>
  <c r="I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E9" i="3"/>
  <c r="K9" i="3"/>
  <c r="E8" i="3"/>
  <c r="G8" i="3"/>
  <c r="I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E7" i="3"/>
  <c r="K7" i="3"/>
  <c r="E6" i="3"/>
  <c r="G6" i="3"/>
  <c r="I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E5" i="3"/>
  <c r="K5" i="3"/>
  <c r="I15" i="3"/>
  <c r="K10" i="3"/>
  <c r="AU10" i="3"/>
  <c r="AX10" i="3"/>
  <c r="K26" i="3"/>
  <c r="AU26" i="3"/>
  <c r="AZ26" i="3"/>
  <c r="K14" i="3"/>
  <c r="AU14" i="3"/>
  <c r="G14" i="3"/>
  <c r="I14" i="3"/>
  <c r="F9" i="1"/>
  <c r="C9" i="1"/>
  <c r="E9" i="1"/>
  <c r="H9" i="1"/>
  <c r="G9" i="1"/>
  <c r="J9" i="1"/>
  <c r="K19" i="3"/>
  <c r="BB26" i="3"/>
  <c r="K18" i="3"/>
  <c r="G12" i="3"/>
  <c r="I12" i="3"/>
  <c r="K23" i="3"/>
  <c r="AU23" i="3"/>
  <c r="AV23" i="3"/>
  <c r="K16" i="3"/>
  <c r="AU16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BD26" i="3"/>
  <c r="BF26" i="3"/>
  <c r="BG26" i="3"/>
  <c r="BQ26" i="3"/>
  <c r="AW26" i="3"/>
  <c r="G9" i="3"/>
  <c r="I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K20" i="3"/>
  <c r="AU20" i="3"/>
  <c r="G20" i="3"/>
  <c r="I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G22" i="3"/>
  <c r="I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K22" i="3"/>
  <c r="AU22" i="3"/>
  <c r="AW22" i="3"/>
  <c r="AX23" i="3"/>
  <c r="BB23" i="3"/>
  <c r="BB22" i="3"/>
  <c r="AY10" i="3"/>
  <c r="AW10" i="3"/>
  <c r="BD10" i="3"/>
  <c r="BF10" i="3"/>
  <c r="BG10" i="3"/>
  <c r="BQ10" i="3"/>
  <c r="BA10" i="3"/>
  <c r="BO10" i="3"/>
  <c r="BP10" i="3"/>
  <c r="AV10" i="3"/>
  <c r="AZ10" i="3"/>
  <c r="BB10" i="3"/>
  <c r="D4" i="5"/>
  <c r="E4" i="5"/>
  <c r="I4" i="1"/>
  <c r="G5" i="3"/>
  <c r="I5" i="3"/>
  <c r="L5" i="3"/>
  <c r="BE10" i="3"/>
  <c r="C8" i="1"/>
  <c r="F8" i="1"/>
  <c r="H8" i="1"/>
  <c r="BK10" i="3"/>
  <c r="E8" i="1"/>
  <c r="F7" i="1"/>
  <c r="D5" i="5"/>
  <c r="E5" i="5"/>
  <c r="I5" i="1"/>
  <c r="J8" i="1"/>
  <c r="G8" i="1"/>
  <c r="H7" i="1"/>
  <c r="E7" i="1"/>
  <c r="C7" i="1"/>
  <c r="I7" i="1"/>
  <c r="G7" i="1"/>
  <c r="J7" i="1"/>
  <c r="I8" i="1"/>
  <c r="D9" i="5"/>
  <c r="E9" i="5"/>
  <c r="D12" i="5"/>
  <c r="E12" i="5"/>
  <c r="D16" i="5"/>
  <c r="E16" i="5"/>
  <c r="D17" i="5"/>
  <c r="E17" i="5"/>
  <c r="D20" i="5"/>
  <c r="E20" i="5"/>
  <c r="D21" i="5"/>
  <c r="E21" i="5"/>
  <c r="D24" i="5"/>
  <c r="E24" i="5"/>
  <c r="D25" i="5"/>
  <c r="E25" i="5"/>
  <c r="AU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Z14" i="3"/>
  <c r="BA14" i="3"/>
  <c r="BO14" i="3"/>
  <c r="BP14" i="3"/>
  <c r="AX14" i="3"/>
  <c r="BB14" i="3"/>
  <c r="AW14" i="3"/>
  <c r="BC14" i="3"/>
  <c r="AY14" i="3"/>
  <c r="AU18" i="3"/>
  <c r="BB18" i="3"/>
  <c r="AV16" i="3"/>
  <c r="BD16" i="3"/>
  <c r="BC16" i="3"/>
  <c r="AW16" i="3"/>
  <c r="AY16" i="3"/>
  <c r="AX16" i="3"/>
  <c r="BA16" i="3"/>
  <c r="BO16" i="3"/>
  <c r="BP16" i="3"/>
  <c r="BM16" i="3"/>
  <c r="BN16" i="3"/>
  <c r="BL10" i="3"/>
  <c r="BM10" i="3"/>
  <c r="BN10" i="3"/>
  <c r="BR10" i="3"/>
  <c r="BI10" i="3"/>
  <c r="BJ10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Z22" i="3"/>
  <c r="BE26" i="3"/>
  <c r="BD23" i="3"/>
  <c r="AW23" i="3"/>
  <c r="BA26" i="3"/>
  <c r="BO26" i="3"/>
  <c r="BP26" i="3"/>
  <c r="AV26" i="3"/>
  <c r="AZ23" i="3"/>
  <c r="AX26" i="3"/>
  <c r="G21" i="3"/>
  <c r="I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G13" i="3"/>
  <c r="I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BC10" i="3"/>
  <c r="BA23" i="3"/>
  <c r="BO23" i="3"/>
  <c r="BP23" i="3"/>
  <c r="BC26" i="3"/>
  <c r="BI26" i="3"/>
  <c r="BJ26" i="3"/>
  <c r="G25" i="3"/>
  <c r="I25" i="3"/>
  <c r="K8" i="3"/>
  <c r="AU8" i="3"/>
  <c r="BB8" i="3"/>
  <c r="G27" i="3"/>
  <c r="I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G28" i="3"/>
  <c r="I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BD8" i="3"/>
  <c r="BE8" i="3"/>
  <c r="AY8" i="3"/>
  <c r="BC8" i="3"/>
  <c r="AX8" i="3"/>
  <c r="G7" i="3"/>
  <c r="I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K6" i="3"/>
  <c r="AU6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BD20" i="3"/>
  <c r="AW20" i="3"/>
  <c r="AY20" i="3"/>
  <c r="BA20" i="3"/>
  <c r="BO20" i="3"/>
  <c r="BP20" i="3"/>
  <c r="BB20" i="3"/>
  <c r="AX20" i="3"/>
  <c r="BC20" i="3"/>
  <c r="AZ20" i="3"/>
  <c r="AV20" i="3"/>
  <c r="AV22" i="3"/>
  <c r="BA22" i="3"/>
  <c r="BO22" i="3"/>
  <c r="BP22" i="3"/>
  <c r="BL14" i="3"/>
  <c r="AX18" i="3"/>
  <c r="AW18" i="3"/>
  <c r="BD18" i="3"/>
  <c r="BA18" i="3"/>
  <c r="BO18" i="3"/>
  <c r="BP18" i="3"/>
  <c r="AZ18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8" i="3"/>
  <c r="AY22" i="3"/>
  <c r="BD22" i="3"/>
  <c r="AX22" i="3"/>
  <c r="BM23" i="3"/>
  <c r="BN23" i="3"/>
  <c r="BL16" i="3"/>
  <c r="AV18" i="3"/>
  <c r="BC18" i="3"/>
  <c r="BC23" i="3"/>
  <c r="AY23" i="3"/>
  <c r="BK23" i="3"/>
  <c r="AW8" i="3"/>
  <c r="BA8" i="3"/>
  <c r="AU9" i="3"/>
  <c r="BC22" i="3"/>
  <c r="BR16" i="3"/>
  <c r="AY18" i="3"/>
  <c r="BD14" i="3"/>
  <c r="AV14" i="3"/>
  <c r="BD12" i="3"/>
  <c r="AV12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G17" i="3"/>
  <c r="I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K17" i="3"/>
  <c r="AU17" i="3"/>
  <c r="BB19" i="3"/>
  <c r="AX19" i="3"/>
  <c r="BC19" i="3"/>
  <c r="AU11" i="3"/>
  <c r="AZ16" i="3"/>
  <c r="BB16" i="3"/>
  <c r="AY26" i="3"/>
  <c r="BK26" i="3"/>
  <c r="AU27" i="3"/>
  <c r="BK16" i="3"/>
  <c r="BR26" i="3"/>
  <c r="BM26" i="3"/>
  <c r="BN26" i="3"/>
  <c r="BL26" i="3"/>
  <c r="AU13" i="3"/>
  <c r="AU21" i="3"/>
  <c r="BK14" i="3"/>
  <c r="BI23" i="3"/>
  <c r="BJ23" i="3"/>
  <c r="BR23" i="3"/>
  <c r="BL23" i="3"/>
  <c r="BF23" i="3"/>
  <c r="BG23" i="3"/>
  <c r="BQ23" i="3"/>
  <c r="BE23" i="3"/>
  <c r="BM14" i="3"/>
  <c r="BN14" i="3"/>
  <c r="BR14" i="3"/>
  <c r="BK18" i="3"/>
  <c r="BK20" i="3"/>
  <c r="AZ8" i="3"/>
  <c r="AZ19" i="3"/>
  <c r="AV19" i="3"/>
  <c r="AW19" i="3"/>
  <c r="BD19" i="3"/>
  <c r="AY19" i="3"/>
  <c r="BA19" i="3"/>
  <c r="BO19" i="3"/>
  <c r="BP19" i="3"/>
  <c r="BE16" i="3"/>
  <c r="BI16" i="3"/>
  <c r="BJ16" i="3"/>
  <c r="BF16" i="3"/>
  <c r="BG16" i="3"/>
  <c r="BQ16" i="3"/>
  <c r="AY12" i="3"/>
  <c r="BC12" i="3"/>
  <c r="AW12" i="3"/>
  <c r="BA12" i="3"/>
  <c r="BO12" i="3"/>
  <c r="BP12" i="3"/>
  <c r="AZ12" i="3"/>
  <c r="BB12" i="3"/>
  <c r="AX12" i="3"/>
  <c r="AU28" i="3"/>
  <c r="AW28" i="3"/>
  <c r="BF8" i="3"/>
  <c r="BG8" i="3"/>
  <c r="BI8" i="3"/>
  <c r="BJ8" i="3"/>
  <c r="C6" i="1"/>
  <c r="AU7" i="3"/>
  <c r="AX7" i="3"/>
  <c r="BC6" i="3"/>
  <c r="BB6" i="3"/>
  <c r="BD6" i="3"/>
  <c r="AX6" i="3"/>
  <c r="AY6" i="3"/>
  <c r="AW6" i="3"/>
  <c r="AZ6" i="3"/>
  <c r="AV6" i="3"/>
  <c r="BA6" i="3"/>
  <c r="BO6" i="3"/>
  <c r="BP6" i="3"/>
  <c r="AX5" i="3"/>
  <c r="BA5" i="3"/>
  <c r="BO5" i="3"/>
  <c r="BP5" i="3"/>
  <c r="AY5" i="3"/>
  <c r="AV5" i="3"/>
  <c r="AZ5" i="3"/>
  <c r="BB5" i="3"/>
  <c r="BC5" i="3"/>
  <c r="BD5" i="3"/>
  <c r="BE5" i="3"/>
  <c r="AW5" i="3"/>
  <c r="BC17" i="3"/>
  <c r="AZ17" i="3"/>
  <c r="AX17" i="3"/>
  <c r="BD17" i="3"/>
  <c r="BB17" i="3"/>
  <c r="BA17" i="3"/>
  <c r="BO17" i="3"/>
  <c r="BP17" i="3"/>
  <c r="AV17" i="3"/>
  <c r="AW17" i="3"/>
  <c r="AY17" i="3"/>
  <c r="BK17" i="3"/>
  <c r="BE14" i="3"/>
  <c r="BI14" i="3"/>
  <c r="BJ14" i="3"/>
  <c r="BF14" i="3"/>
  <c r="BG14" i="3"/>
  <c r="BQ14" i="3"/>
  <c r="BD28" i="3"/>
  <c r="AY28" i="3"/>
  <c r="AV28" i="3"/>
  <c r="AZ28" i="3"/>
  <c r="BC28" i="3"/>
  <c r="BA28" i="3"/>
  <c r="BO28" i="3"/>
  <c r="BP28" i="3"/>
  <c r="F26" i="1"/>
  <c r="BK22" i="3"/>
  <c r="BE20" i="3"/>
  <c r="BI20" i="3"/>
  <c r="BJ20" i="3"/>
  <c r="BF20" i="3"/>
  <c r="BG20" i="3"/>
  <c r="BQ20" i="3"/>
  <c r="AV27" i="3"/>
  <c r="BD27" i="3"/>
  <c r="BC27" i="3"/>
  <c r="BB27" i="3"/>
  <c r="AW27" i="3"/>
  <c r="AX27" i="3"/>
  <c r="AZ27" i="3"/>
  <c r="BA27" i="3"/>
  <c r="BO27" i="3"/>
  <c r="BP27" i="3"/>
  <c r="AY27" i="3"/>
  <c r="BA11" i="3"/>
  <c r="BO11" i="3"/>
  <c r="BP11" i="3"/>
  <c r="AY11" i="3"/>
  <c r="BK11" i="3"/>
  <c r="AZ11" i="3"/>
  <c r="BC11" i="3"/>
  <c r="AX11" i="3"/>
  <c r="AV11" i="3"/>
  <c r="BD11" i="3"/>
  <c r="BB11" i="3"/>
  <c r="AW11" i="3"/>
  <c r="AY9" i="3"/>
  <c r="AV9" i="3"/>
  <c r="BB9" i="3"/>
  <c r="BA9" i="3"/>
  <c r="BO9" i="3"/>
  <c r="BP9" i="3"/>
  <c r="AZ9" i="3"/>
  <c r="AW9" i="3"/>
  <c r="BD9" i="3"/>
  <c r="BC9" i="3"/>
  <c r="AX9" i="3"/>
  <c r="BM20" i="3"/>
  <c r="BN20" i="3"/>
  <c r="BR20" i="3"/>
  <c r="BL20" i="3"/>
  <c r="BA15" i="3"/>
  <c r="BO15" i="3"/>
  <c r="BP15" i="3"/>
  <c r="AZ15" i="3"/>
  <c r="AY15" i="3"/>
  <c r="AV15" i="3"/>
  <c r="BC15" i="3"/>
  <c r="AW15" i="3"/>
  <c r="BD15" i="3"/>
  <c r="BB15" i="3"/>
  <c r="AX15" i="3"/>
  <c r="BF12" i="3"/>
  <c r="BG12" i="3"/>
  <c r="BQ12" i="3"/>
  <c r="BE12" i="3"/>
  <c r="BO8" i="3"/>
  <c r="BP8" i="3"/>
  <c r="F6" i="1"/>
  <c r="BK8" i="3"/>
  <c r="BA7" i="3"/>
  <c r="BO7" i="3"/>
  <c r="BP7" i="3"/>
  <c r="F5" i="1"/>
  <c r="AZ7" i="3"/>
  <c r="AV7" i="3"/>
  <c r="BB7" i="3"/>
  <c r="BL18" i="3"/>
  <c r="BM18" i="3"/>
  <c r="BN18" i="3"/>
  <c r="BR18" i="3"/>
  <c r="BM22" i="3"/>
  <c r="BN22" i="3"/>
  <c r="BR22" i="3"/>
  <c r="BL22" i="3"/>
  <c r="BE22" i="3"/>
  <c r="BI22" i="3"/>
  <c r="BJ22" i="3"/>
  <c r="BF22" i="3"/>
  <c r="BG22" i="3"/>
  <c r="BQ22" i="3"/>
  <c r="AW25" i="3"/>
  <c r="AV25" i="3"/>
  <c r="AX25" i="3"/>
  <c r="AZ25" i="3"/>
  <c r="BB25" i="3"/>
  <c r="AY25" i="3"/>
  <c r="BC25" i="3"/>
  <c r="BD25" i="3"/>
  <c r="BA25" i="3"/>
  <c r="BO25" i="3"/>
  <c r="BP25" i="3"/>
  <c r="BE18" i="3"/>
  <c r="BI18" i="3"/>
  <c r="BJ18" i="3"/>
  <c r="BF18" i="3"/>
  <c r="BG18" i="3"/>
  <c r="BQ18" i="3"/>
  <c r="BL19" i="3"/>
  <c r="BR19" i="3"/>
  <c r="BM19" i="3"/>
  <c r="BN19" i="3"/>
  <c r="BK5" i="3"/>
  <c r="BK12" i="3"/>
  <c r="BK19" i="3"/>
  <c r="BI12" i="3"/>
  <c r="BJ12" i="3"/>
  <c r="BK15" i="3"/>
  <c r="BI5" i="3"/>
  <c r="BJ5" i="3"/>
  <c r="C3" i="1"/>
  <c r="BR12" i="3"/>
  <c r="BL12" i="3"/>
  <c r="BM12" i="3"/>
  <c r="BN12" i="3"/>
  <c r="BF19" i="3"/>
  <c r="BG19" i="3"/>
  <c r="BQ19" i="3"/>
  <c r="BE19" i="3"/>
  <c r="BI19" i="3"/>
  <c r="BJ19" i="3"/>
  <c r="AZ21" i="3"/>
  <c r="AX21" i="3"/>
  <c r="AY21" i="3"/>
  <c r="BC21" i="3"/>
  <c r="BD21" i="3"/>
  <c r="BA21" i="3"/>
  <c r="BO21" i="3"/>
  <c r="BP21" i="3"/>
  <c r="AW21" i="3"/>
  <c r="AV21" i="3"/>
  <c r="BB21" i="3"/>
  <c r="AZ13" i="3"/>
  <c r="AV13" i="3"/>
  <c r="BD13" i="3"/>
  <c r="AX13" i="3"/>
  <c r="BC13" i="3"/>
  <c r="AW13" i="3"/>
  <c r="AY13" i="3"/>
  <c r="BA13" i="3"/>
  <c r="BO13" i="3"/>
  <c r="BP13" i="3"/>
  <c r="BB13" i="3"/>
  <c r="AX28" i="3"/>
  <c r="BB28" i="3"/>
  <c r="BQ8" i="3"/>
  <c r="G6" i="1"/>
  <c r="J6" i="1"/>
  <c r="AY7" i="3"/>
  <c r="AW7" i="3"/>
  <c r="BD7" i="3"/>
  <c r="BF7" i="3"/>
  <c r="BG7" i="3"/>
  <c r="BC7" i="3"/>
  <c r="F4" i="1"/>
  <c r="BM6" i="3"/>
  <c r="BN6" i="3"/>
  <c r="E4" i="1"/>
  <c r="BL6" i="3"/>
  <c r="BR6" i="3"/>
  <c r="H4" i="1"/>
  <c r="BK6" i="3"/>
  <c r="BF6" i="3"/>
  <c r="BG6" i="3"/>
  <c r="BE6" i="3"/>
  <c r="BI6" i="3"/>
  <c r="BJ6" i="3"/>
  <c r="C4" i="1"/>
  <c r="BF5" i="3"/>
  <c r="BG5" i="3"/>
  <c r="F3" i="1"/>
  <c r="BL5" i="3"/>
  <c r="BR5" i="3"/>
  <c r="H3" i="1"/>
  <c r="BM5" i="3"/>
  <c r="BN5" i="3"/>
  <c r="E3" i="1"/>
  <c r="BF15" i="3"/>
  <c r="BG15" i="3"/>
  <c r="BQ15" i="3"/>
  <c r="BE15" i="3"/>
  <c r="BI15" i="3"/>
  <c r="BJ15" i="3"/>
  <c r="BK7" i="3"/>
  <c r="BL15" i="3"/>
  <c r="BR15" i="3"/>
  <c r="BM15" i="3"/>
  <c r="BN15" i="3"/>
  <c r="BF9" i="3"/>
  <c r="BG9" i="3"/>
  <c r="BQ9" i="3"/>
  <c r="BE9" i="3"/>
  <c r="BI9" i="3"/>
  <c r="BJ9" i="3"/>
  <c r="BK27" i="3"/>
  <c r="BF28" i="3"/>
  <c r="BG28" i="3"/>
  <c r="BE28" i="3"/>
  <c r="BR17" i="3"/>
  <c r="BL17" i="3"/>
  <c r="BM17" i="3"/>
  <c r="BN17" i="3"/>
  <c r="BE7" i="3"/>
  <c r="BK25" i="3"/>
  <c r="BL8" i="3"/>
  <c r="BR8" i="3"/>
  <c r="H6" i="1"/>
  <c r="BM8" i="3"/>
  <c r="BN8" i="3"/>
  <c r="E6" i="1"/>
  <c r="BE11" i="3"/>
  <c r="BI11" i="3"/>
  <c r="BJ11" i="3"/>
  <c r="BF11" i="3"/>
  <c r="BG11" i="3"/>
  <c r="BQ11" i="3"/>
  <c r="BR27" i="3"/>
  <c r="BM27" i="3"/>
  <c r="BN27" i="3"/>
  <c r="BL27" i="3"/>
  <c r="BM25" i="3"/>
  <c r="BN25" i="3"/>
  <c r="BL25" i="3"/>
  <c r="BR25" i="3"/>
  <c r="BK9" i="3"/>
  <c r="BR28" i="3"/>
  <c r="H26" i="1"/>
  <c r="BL28" i="3"/>
  <c r="BM28" i="3"/>
  <c r="BN28" i="3"/>
  <c r="E26" i="1"/>
  <c r="BE17" i="3"/>
  <c r="BI17" i="3"/>
  <c r="BJ17" i="3"/>
  <c r="BF17" i="3"/>
  <c r="BG17" i="3"/>
  <c r="BQ17" i="3"/>
  <c r="BL7" i="3"/>
  <c r="BR7" i="3"/>
  <c r="H5" i="1"/>
  <c r="BM7" i="3"/>
  <c r="BN7" i="3"/>
  <c r="E5" i="1"/>
  <c r="BF25" i="3"/>
  <c r="BG25" i="3"/>
  <c r="BQ25" i="3"/>
  <c r="BE25" i="3"/>
  <c r="BI25" i="3"/>
  <c r="BJ25" i="3"/>
  <c r="BL9" i="3"/>
  <c r="BM9" i="3"/>
  <c r="BN9" i="3"/>
  <c r="BR9" i="3"/>
  <c r="BM11" i="3"/>
  <c r="BN11" i="3"/>
  <c r="BL11" i="3"/>
  <c r="BR11" i="3"/>
  <c r="BE27" i="3"/>
  <c r="BI27" i="3"/>
  <c r="BJ27" i="3"/>
  <c r="BF27" i="3"/>
  <c r="BG27" i="3"/>
  <c r="BQ27" i="3"/>
  <c r="BK28" i="3"/>
  <c r="BI13" i="3"/>
  <c r="BJ13" i="3"/>
  <c r="BR13" i="3"/>
  <c r="BM13" i="3"/>
  <c r="BN13" i="3"/>
  <c r="BL13" i="3"/>
  <c r="BI21" i="3"/>
  <c r="BJ21" i="3"/>
  <c r="BF21" i="3"/>
  <c r="BG21" i="3"/>
  <c r="BQ21" i="3"/>
  <c r="BE21" i="3"/>
  <c r="BI28" i="3"/>
  <c r="BJ28" i="3"/>
  <c r="C26" i="1"/>
  <c r="BK13" i="3"/>
  <c r="BF13" i="3"/>
  <c r="BG13" i="3"/>
  <c r="BQ13" i="3"/>
  <c r="BE13" i="3"/>
  <c r="BM21" i="3"/>
  <c r="BN21" i="3"/>
  <c r="BR21" i="3"/>
  <c r="BL21" i="3"/>
  <c r="BI7" i="3"/>
  <c r="BJ7" i="3"/>
  <c r="C5" i="1"/>
  <c r="BK21" i="3"/>
  <c r="BQ28" i="3"/>
  <c r="G26" i="1"/>
  <c r="J26" i="1"/>
  <c r="BQ7" i="3"/>
  <c r="G5" i="1"/>
  <c r="J5" i="1"/>
  <c r="BQ6" i="3"/>
  <c r="G4" i="1"/>
  <c r="J4" i="1"/>
  <c r="BQ5" i="3"/>
  <c r="G3" i="1"/>
  <c r="J3" i="1"/>
  <c r="K24" i="3"/>
  <c r="AU24" i="3"/>
  <c r="AW24" i="3"/>
  <c r="BA24" i="3"/>
  <c r="BO24" i="3"/>
  <c r="BP24" i="3"/>
  <c r="BC24" i="3"/>
  <c r="AX24" i="3"/>
  <c r="AY24" i="3"/>
  <c r="BB24" i="3"/>
  <c r="BD24" i="3"/>
  <c r="AZ24" i="3"/>
  <c r="AV24" i="3"/>
  <c r="BL24" i="3"/>
  <c r="BR24" i="3"/>
  <c r="BM24" i="3"/>
  <c r="BN24" i="3"/>
  <c r="BE24" i="3"/>
  <c r="BI24" i="3"/>
  <c r="BJ24" i="3"/>
  <c r="BF24" i="3"/>
  <c r="BG24" i="3"/>
  <c r="BQ24" i="3"/>
  <c r="BK24" i="3"/>
</calcChain>
</file>

<file path=xl/sharedStrings.xml><?xml version="1.0" encoding="utf-8"?>
<sst xmlns="http://schemas.openxmlformats.org/spreadsheetml/2006/main" count="65" uniqueCount="41">
  <si>
    <t xml:space="preserve">           輸入碼</t>
    <phoneticPr fontId="2" type="noConversion"/>
  </si>
  <si>
    <t xml:space="preserve">          除亂數</t>
    <phoneticPr fontId="2" type="noConversion"/>
  </si>
  <si>
    <t>右移還原</t>
    <phoneticPr fontId="2" type="noConversion"/>
  </si>
  <si>
    <t xml:space="preserve">   36進制轉10進制</t>
    <phoneticPr fontId="2" type="noConversion"/>
  </si>
  <si>
    <t xml:space="preserve">     還原值</t>
    <phoneticPr fontId="2" type="noConversion"/>
  </si>
  <si>
    <t xml:space="preserve">  塞不下</t>
    <phoneticPr fontId="2" type="noConversion"/>
  </si>
  <si>
    <t>CODE</t>
    <phoneticPr fontId="2" type="noConversion"/>
  </si>
  <si>
    <t>VOLTAGE</t>
    <phoneticPr fontId="2" type="noConversion"/>
  </si>
  <si>
    <t>TEST CCA</t>
    <phoneticPr fontId="2" type="noConversion"/>
  </si>
  <si>
    <t>TEST RESULT</t>
    <phoneticPr fontId="2" type="noConversion"/>
  </si>
  <si>
    <t>V</t>
    <phoneticPr fontId="2" type="noConversion"/>
  </si>
  <si>
    <r>
      <t xml:space="preserve">            </t>
    </r>
    <r>
      <rPr>
        <sz val="12"/>
        <rFont val="新細明體"/>
        <family val="1"/>
        <charset val="136"/>
      </rPr>
      <t>結果</t>
    </r>
    <phoneticPr fontId="2" type="noConversion"/>
  </si>
  <si>
    <t xml:space="preserve">          測出值</t>
    <phoneticPr fontId="2" type="noConversion"/>
  </si>
  <si>
    <t xml:space="preserve">          設定值</t>
    <phoneticPr fontId="2" type="noConversion"/>
  </si>
  <si>
    <r>
      <t xml:space="preserve"> </t>
    </r>
    <r>
      <rPr>
        <sz val="12"/>
        <rFont val="新細明體"/>
        <family val="1"/>
        <charset val="136"/>
      </rPr>
      <t>乘倍數</t>
    </r>
    <phoneticPr fontId="2" type="noConversion"/>
  </si>
  <si>
    <t xml:space="preserve">   電壓</t>
    <phoneticPr fontId="2" type="noConversion"/>
  </si>
  <si>
    <r>
      <t xml:space="preserve"> </t>
    </r>
    <r>
      <rPr>
        <sz val="12"/>
        <rFont val="細明體"/>
        <family val="3"/>
        <charset val="136"/>
      </rPr>
      <t>基容量</t>
    </r>
    <phoneticPr fontId="2" type="noConversion"/>
  </si>
  <si>
    <t>SET CCA</t>
    <phoneticPr fontId="2" type="noConversion"/>
  </si>
  <si>
    <t>ENGLISH</t>
    <phoneticPr fontId="2" type="noConversion"/>
  </si>
  <si>
    <t>G&amp;P</t>
    <phoneticPr fontId="2" type="noConversion"/>
  </si>
  <si>
    <t>G&amp;R</t>
    <phoneticPr fontId="2" type="noConversion"/>
  </si>
  <si>
    <t>R&amp;R</t>
    <phoneticPr fontId="2" type="noConversion"/>
  </si>
  <si>
    <t>B&amp;R</t>
    <phoneticPr fontId="2" type="noConversion"/>
  </si>
  <si>
    <t>B&amp;C</t>
    <phoneticPr fontId="2" type="noConversion"/>
  </si>
  <si>
    <t>RATING判斷</t>
    <phoneticPr fontId="2" type="noConversion"/>
  </si>
  <si>
    <t>電壓整理</t>
    <phoneticPr fontId="2" type="noConversion"/>
  </si>
  <si>
    <t>ESPANOL</t>
    <phoneticPr fontId="2" type="noConversion"/>
  </si>
  <si>
    <t>DEUTSCH</t>
    <phoneticPr fontId="2" type="noConversion"/>
  </si>
  <si>
    <t>FRANCAIS</t>
    <phoneticPr fontId="2" type="noConversion"/>
  </si>
  <si>
    <t>ITALIANO</t>
    <phoneticPr fontId="2" type="noConversion"/>
  </si>
  <si>
    <t>PORTUGUES</t>
    <phoneticPr fontId="2" type="noConversion"/>
  </si>
  <si>
    <t>日期</t>
    <phoneticPr fontId="2" type="noConversion"/>
  </si>
  <si>
    <t>修改</t>
    <phoneticPr fontId="2" type="noConversion"/>
  </si>
  <si>
    <t>David Wang</t>
    <phoneticPr fontId="2" type="noConversion"/>
  </si>
  <si>
    <t>版本</t>
    <phoneticPr fontId="2" type="noConversion"/>
  </si>
  <si>
    <t>ECN 202002040002，Test code &amp; Bar code 新增 TEMP欄位</t>
    <phoneticPr fontId="2" type="noConversion"/>
  </si>
  <si>
    <t>修改者</t>
    <phoneticPr fontId="2" type="noConversion"/>
  </si>
  <si>
    <t>DECODE_BT1000_BO_V01.A</t>
    <phoneticPr fontId="2" type="noConversion"/>
  </si>
  <si>
    <t>TEMP</t>
    <phoneticPr fontId="2" type="noConversion"/>
  </si>
  <si>
    <r>
      <t>修正 QA bug : 空白處出現邊線</t>
    </r>
    <r>
      <rPr>
        <sz val="12"/>
        <rFont val="新細明體"/>
        <family val="1"/>
        <charset val="136"/>
      </rPr>
      <t>，</t>
    </r>
    <r>
      <rPr>
        <sz val="12"/>
        <rFont val="微軟正黑體"/>
        <family val="2"/>
        <charset val="136"/>
      </rPr>
      <t xml:space="preserve">須刪除 </t>
    </r>
    <phoneticPr fontId="2" type="noConversion"/>
  </si>
  <si>
    <t>DECODE_BT1000_BO_V01.B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</si>
</sst>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0_ 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0" xfId="0" applyFill="1" applyBorder="1">
      <alignment vertical="center"/>
    </xf>
    <xf numFmtId="0" fontId="0" fillId="0" borderId="4" xfId="0" applyBorder="1">
      <alignment vertical="center"/>
    </xf>
    <xf numFmtId="0" fontId="0" fillId="2" borderId="2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2" borderId="0" xfId="0" applyFill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82" fontId="0" fillId="0" borderId="3" xfId="0" applyNumberFormat="1" applyBorder="1">
      <alignment vertical="center"/>
    </xf>
    <xf numFmtId="0" fontId="0" fillId="0" borderId="19" xfId="0" applyBorder="1">
      <alignment vertical="center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31" fmlaLink="Sheet3!$B$1" fmlaRange="Sheet3!$A$1:$A$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0</xdr:row>
          <xdr:rowOff>12700</xdr:rowOff>
        </xdr:from>
        <xdr:to>
          <xdr:col>1</xdr:col>
          <xdr:colOff>1041400</xdr:colOff>
          <xdr:row>0</xdr:row>
          <xdr:rowOff>203200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J44"/>
  <sheetViews>
    <sheetView tabSelected="1" zoomScale="90" zoomScaleNormal="90" workbookViewId="0">
      <selection activeCell="B3" sqref="B3"/>
    </sheetView>
  </sheetViews>
  <sheetFormatPr defaultRowHeight="17"/>
  <cols>
    <col min="1" max="1" width="2.58203125" customWidth="1"/>
    <col min="2" max="2" width="25.58203125" customWidth="1"/>
    <col min="3" max="3" width="11.58203125" customWidth="1"/>
    <col min="4" max="4" width="2.58203125" customWidth="1"/>
    <col min="5" max="8" width="11.58203125" customWidth="1"/>
    <col min="9" max="9" width="19.75" customWidth="1"/>
    <col min="10" max="10" width="30.58203125" customWidth="1"/>
  </cols>
  <sheetData>
    <row r="1" spans="2:10" ht="17.649999999999999" customHeight="1" thickBot="1"/>
    <row r="2" spans="2:10" ht="17.649999999999999" customHeight="1" thickTop="1" thickBot="1">
      <c r="B2" s="30" t="s">
        <v>6</v>
      </c>
      <c r="C2" s="41" t="s">
        <v>7</v>
      </c>
      <c r="D2" s="41"/>
      <c r="E2" s="41" t="s">
        <v>17</v>
      </c>
      <c r="F2" s="41"/>
      <c r="G2" s="41" t="s">
        <v>8</v>
      </c>
      <c r="H2" s="41"/>
      <c r="I2" s="37" t="s">
        <v>38</v>
      </c>
      <c r="J2" s="31" t="s">
        <v>9</v>
      </c>
    </row>
    <row r="3" spans="2:10" ht="17.649999999999999" customHeight="1" thickTop="1">
      <c r="B3" s="40"/>
      <c r="C3" s="11" t="str">
        <f>IF(B3="","",Sheet3!BJ5)</f>
        <v/>
      </c>
      <c r="D3" s="12" t="s">
        <v>10</v>
      </c>
      <c r="E3" s="13" t="str">
        <f>IF(B3="","",Sheet3!BN5)</f>
        <v/>
      </c>
      <c r="F3" s="13" t="str">
        <f>IF(B3="","",Sheet3!BP5)</f>
        <v/>
      </c>
      <c r="G3" s="13" t="str">
        <f>IF(B3="","",Sheet3!BQ5)</f>
        <v/>
      </c>
      <c r="H3" s="13" t="str">
        <f>IF(B3="","",Sheet3!BR5)</f>
        <v/>
      </c>
      <c r="I3" s="13" t="str">
        <f>IF(B3="","",Sheet4!E3)</f>
        <v/>
      </c>
      <c r="J3" s="14" t="str">
        <f>IF(B3="","",Sheet3!BG5)</f>
        <v/>
      </c>
    </row>
    <row r="4" spans="2:10" ht="17.649999999999999" customHeight="1">
      <c r="B4" s="40"/>
      <c r="C4" s="15" t="str">
        <f>IF(B4="","",Sheet3!BJ6)</f>
        <v/>
      </c>
      <c r="D4" s="16" t="s">
        <v>10</v>
      </c>
      <c r="E4" s="17" t="str">
        <f>IF(B4="","",Sheet3!BN6)</f>
        <v/>
      </c>
      <c r="F4" s="17" t="str">
        <f>IF(B4="","",Sheet3!BP6)</f>
        <v/>
      </c>
      <c r="G4" s="17" t="str">
        <f>IF(B4="","",Sheet3!BQ6)</f>
        <v/>
      </c>
      <c r="H4" s="17" t="str">
        <f>IF(B4="","",Sheet3!BR6)</f>
        <v/>
      </c>
      <c r="I4" s="13" t="str">
        <f>IF(B4="","",Sheet4!E4)</f>
        <v/>
      </c>
      <c r="J4" s="18" t="str">
        <f>IF(B4="","",Sheet3!BG6)</f>
        <v/>
      </c>
    </row>
    <row r="5" spans="2:10" ht="17.649999999999999" customHeight="1">
      <c r="B5" s="40"/>
      <c r="C5" s="15" t="str">
        <f>IF(B5="","",Sheet3!BJ7)</f>
        <v/>
      </c>
      <c r="D5" s="16" t="s">
        <v>10</v>
      </c>
      <c r="E5" s="17" t="str">
        <f>IF(B5="","",Sheet3!BN7)</f>
        <v/>
      </c>
      <c r="F5" s="17" t="str">
        <f>IF(B5="","",Sheet3!BP7)</f>
        <v/>
      </c>
      <c r="G5" s="17" t="str">
        <f>IF(B5="","",Sheet3!BQ7)</f>
        <v/>
      </c>
      <c r="H5" s="17" t="str">
        <f>IF(B5="","",Sheet3!BR7)</f>
        <v/>
      </c>
      <c r="I5" s="13" t="str">
        <f>IF(B5="","",Sheet4!E5)</f>
        <v/>
      </c>
      <c r="J5" s="18" t="str">
        <f>IF(B5="","",Sheet3!BG7)</f>
        <v/>
      </c>
    </row>
    <row r="6" spans="2:10" ht="17.649999999999999" customHeight="1">
      <c r="B6" s="40"/>
      <c r="C6" s="15" t="str">
        <f>IF(B6="","",Sheet3!BJ8)</f>
        <v/>
      </c>
      <c r="D6" s="16" t="s">
        <v>10</v>
      </c>
      <c r="E6" s="17" t="str">
        <f>IF(B6="","",Sheet3!BN8)</f>
        <v/>
      </c>
      <c r="F6" s="17" t="str">
        <f>IF(B6="","",Sheet3!BP8)</f>
        <v/>
      </c>
      <c r="G6" s="17" t="str">
        <f>IF(B6="","",Sheet3!BQ8)</f>
        <v/>
      </c>
      <c r="H6" s="17" t="str">
        <f>IF(B6="","",Sheet3!BR8)</f>
        <v/>
      </c>
      <c r="I6" s="13" t="str">
        <f>IF(B6="","",Sheet4!E6)</f>
        <v/>
      </c>
      <c r="J6" s="18" t="str">
        <f>IF(B6="","",Sheet3!BG8)</f>
        <v/>
      </c>
    </row>
    <row r="7" spans="2:10" ht="17.649999999999999" customHeight="1">
      <c r="B7" s="40"/>
      <c r="C7" s="15" t="str">
        <f>IF(B7="","",Sheet3!BJ9)</f>
        <v/>
      </c>
      <c r="D7" s="16" t="s">
        <v>10</v>
      </c>
      <c r="E7" s="17" t="str">
        <f>IF(B7="","",Sheet3!BN9)</f>
        <v/>
      </c>
      <c r="F7" s="17" t="str">
        <f>IF(B7="","",Sheet3!BP9)</f>
        <v/>
      </c>
      <c r="G7" s="17" t="str">
        <f>IF(B7="","",Sheet3!BQ9)</f>
        <v/>
      </c>
      <c r="H7" s="17" t="str">
        <f>IF(B7="","",Sheet3!BR9)</f>
        <v/>
      </c>
      <c r="I7" s="13" t="str">
        <f>IF(B7="","",Sheet4!E7)</f>
        <v/>
      </c>
      <c r="J7" s="18" t="str">
        <f>IF(B7="","",Sheet3!BG9)</f>
        <v/>
      </c>
    </row>
    <row r="8" spans="2:10" ht="17.649999999999999" customHeight="1">
      <c r="B8" s="40"/>
      <c r="C8" s="15" t="str">
        <f>IF(B8="","",Sheet3!BJ10)</f>
        <v/>
      </c>
      <c r="D8" s="16" t="s">
        <v>10</v>
      </c>
      <c r="E8" s="17" t="str">
        <f>IF(B8="","",Sheet3!BN10)</f>
        <v/>
      </c>
      <c r="F8" s="17" t="str">
        <f>IF(B8="","",Sheet3!BP10)</f>
        <v/>
      </c>
      <c r="G8" s="17" t="str">
        <f>IF(B8="","",Sheet3!BQ10)</f>
        <v/>
      </c>
      <c r="H8" s="17" t="str">
        <f>IF(B8="","",Sheet3!BR10)</f>
        <v/>
      </c>
      <c r="I8" s="13" t="str">
        <f>IF(B8="","",Sheet4!E8)</f>
        <v/>
      </c>
      <c r="J8" s="18" t="str">
        <f>IF(B8="","",Sheet3!BG10)</f>
        <v/>
      </c>
    </row>
    <row r="9" spans="2:10" ht="17.649999999999999" customHeight="1">
      <c r="B9" s="40"/>
      <c r="C9" s="15" t="str">
        <f>IF(B9="","",Sheet3!BJ11)</f>
        <v/>
      </c>
      <c r="D9" s="16" t="s">
        <v>10</v>
      </c>
      <c r="E9" s="17" t="str">
        <f>IF(B9="","",Sheet3!BN11)</f>
        <v/>
      </c>
      <c r="F9" s="17" t="str">
        <f>IF(B9="","",Sheet3!BP11)</f>
        <v/>
      </c>
      <c r="G9" s="17" t="str">
        <f>IF(B9="","",Sheet3!BQ11)</f>
        <v/>
      </c>
      <c r="H9" s="17" t="str">
        <f>IF(B9="","",Sheet3!BR11)</f>
        <v/>
      </c>
      <c r="I9" s="13" t="str">
        <f>IF(B9="","",Sheet4!E9)</f>
        <v/>
      </c>
      <c r="J9" s="18" t="str">
        <f>IF(B9="","",Sheet3!BG11)</f>
        <v/>
      </c>
    </row>
    <row r="10" spans="2:10" ht="17.649999999999999" customHeight="1">
      <c r="B10" s="40"/>
      <c r="C10" s="15" t="str">
        <f>IF(B10="","",Sheet3!BJ12)</f>
        <v/>
      </c>
      <c r="D10" s="16" t="s">
        <v>10</v>
      </c>
      <c r="E10" s="17" t="str">
        <f>IF(B10="","",Sheet3!BN12)</f>
        <v/>
      </c>
      <c r="F10" s="17" t="str">
        <f>IF(B10="","",Sheet3!BP12)</f>
        <v/>
      </c>
      <c r="G10" s="17" t="str">
        <f>IF(B10="","",Sheet3!BQ12)</f>
        <v/>
      </c>
      <c r="H10" s="17" t="str">
        <f>IF(B10="","",Sheet3!BR12)</f>
        <v/>
      </c>
      <c r="I10" s="13" t="str">
        <f>IF(B10="","",Sheet4!E10)</f>
        <v/>
      </c>
      <c r="J10" s="18" t="str">
        <f>IF(B10="","",Sheet3!BG12)</f>
        <v/>
      </c>
    </row>
    <row r="11" spans="2:10" ht="17.649999999999999" customHeight="1">
      <c r="B11" s="40"/>
      <c r="C11" s="15" t="str">
        <f>IF(B11="","",Sheet3!BJ13)</f>
        <v/>
      </c>
      <c r="D11" s="16" t="s">
        <v>10</v>
      </c>
      <c r="E11" s="17" t="str">
        <f>IF(B11="","",Sheet3!BN13)</f>
        <v/>
      </c>
      <c r="F11" s="17" t="str">
        <f>IF(B11="","",Sheet3!BP13)</f>
        <v/>
      </c>
      <c r="G11" s="17" t="str">
        <f>IF(B11="","",Sheet3!BQ13)</f>
        <v/>
      </c>
      <c r="H11" s="17" t="str">
        <f>IF(B11="","",Sheet3!BR13)</f>
        <v/>
      </c>
      <c r="I11" s="13" t="str">
        <f>IF(B11="","",Sheet4!E11)</f>
        <v/>
      </c>
      <c r="J11" s="18" t="str">
        <f>IF(B11="","",Sheet3!BG13)</f>
        <v/>
      </c>
    </row>
    <row r="12" spans="2:10" ht="17.649999999999999" customHeight="1">
      <c r="B12" s="40"/>
      <c r="C12" s="15" t="str">
        <f>IF(B12="","",Sheet3!BJ14)</f>
        <v/>
      </c>
      <c r="D12" s="16" t="s">
        <v>10</v>
      </c>
      <c r="E12" s="17" t="str">
        <f>IF(B12="","",Sheet3!BN14)</f>
        <v/>
      </c>
      <c r="F12" s="17" t="str">
        <f>IF(B12="","",Sheet3!BP14)</f>
        <v/>
      </c>
      <c r="G12" s="17" t="str">
        <f>IF(B12="","",Sheet3!BQ14)</f>
        <v/>
      </c>
      <c r="H12" s="17" t="str">
        <f>IF(B12="","",Sheet3!BR14)</f>
        <v/>
      </c>
      <c r="I12" s="13" t="str">
        <f>IF(B12="","",Sheet4!E12)</f>
        <v/>
      </c>
      <c r="J12" s="18" t="str">
        <f>IF(B12="","",Sheet3!BG14)</f>
        <v/>
      </c>
    </row>
    <row r="13" spans="2:10" ht="17.649999999999999" customHeight="1">
      <c r="B13" s="40"/>
      <c r="C13" s="15" t="str">
        <f>IF(B13="","",Sheet3!BJ15)</f>
        <v/>
      </c>
      <c r="D13" s="16" t="s">
        <v>10</v>
      </c>
      <c r="E13" s="17" t="str">
        <f>IF(B13="","",Sheet3!BN15)</f>
        <v/>
      </c>
      <c r="F13" s="17" t="str">
        <f>IF(B13="","",Sheet3!BP15)</f>
        <v/>
      </c>
      <c r="G13" s="17" t="str">
        <f>IF(B13="","",Sheet3!BQ15)</f>
        <v/>
      </c>
      <c r="H13" s="17" t="str">
        <f>IF(B13="","",Sheet3!BR15)</f>
        <v/>
      </c>
      <c r="I13" s="13" t="str">
        <f>IF(B13="","",Sheet4!E13)</f>
        <v/>
      </c>
      <c r="J13" s="18" t="str">
        <f>IF(B13="","",Sheet3!BG15)</f>
        <v/>
      </c>
    </row>
    <row r="14" spans="2:10" ht="17.649999999999999" customHeight="1">
      <c r="B14" s="40"/>
      <c r="C14" s="15" t="str">
        <f>IF(B14="","",Sheet3!BJ16)</f>
        <v/>
      </c>
      <c r="D14" s="16" t="s">
        <v>10</v>
      </c>
      <c r="E14" s="17" t="str">
        <f>IF(B14="","",Sheet3!BN16)</f>
        <v/>
      </c>
      <c r="F14" s="17" t="str">
        <f>IF(B14="","",Sheet3!BP16)</f>
        <v/>
      </c>
      <c r="G14" s="17" t="str">
        <f>IF(B14="","",Sheet3!BQ16)</f>
        <v/>
      </c>
      <c r="H14" s="17" t="str">
        <f>IF(B14="","",Sheet3!BR16)</f>
        <v/>
      </c>
      <c r="I14" s="13" t="str">
        <f>IF(B14="","",Sheet4!E14)</f>
        <v/>
      </c>
      <c r="J14" s="18" t="str">
        <f>IF(B14="","",Sheet3!BG16)</f>
        <v/>
      </c>
    </row>
    <row r="15" spans="2:10" ht="17.649999999999999" customHeight="1">
      <c r="B15" s="40"/>
      <c r="C15" s="15" t="str">
        <f>IF(B15="","",Sheet3!BJ17)</f>
        <v/>
      </c>
      <c r="D15" s="16" t="s">
        <v>10</v>
      </c>
      <c r="E15" s="17" t="str">
        <f>IF(B15="","",Sheet3!BN17)</f>
        <v/>
      </c>
      <c r="F15" s="17" t="str">
        <f>IF(B15="","",Sheet3!BP17)</f>
        <v/>
      </c>
      <c r="G15" s="17" t="str">
        <f>IF(B15="","",Sheet3!BQ17)</f>
        <v/>
      </c>
      <c r="H15" s="17" t="str">
        <f>IF(B15="","",Sheet3!BR17)</f>
        <v/>
      </c>
      <c r="I15" s="13" t="str">
        <f>IF(B15="","",Sheet4!E15)</f>
        <v/>
      </c>
      <c r="J15" s="18" t="str">
        <f>IF(B15="","",Sheet3!BG17)</f>
        <v/>
      </c>
    </row>
    <row r="16" spans="2:10" ht="17.649999999999999" customHeight="1">
      <c r="B16" s="40"/>
      <c r="C16" s="15" t="str">
        <f>IF(B16="","",Sheet3!BJ18)</f>
        <v/>
      </c>
      <c r="D16" s="16" t="s">
        <v>10</v>
      </c>
      <c r="E16" s="17" t="str">
        <f>IF(B16="","",Sheet3!BN18)</f>
        <v/>
      </c>
      <c r="F16" s="17" t="str">
        <f>IF(B16="","",Sheet3!BP18)</f>
        <v/>
      </c>
      <c r="G16" s="17" t="str">
        <f>IF(B16="","",Sheet3!BQ18)</f>
        <v/>
      </c>
      <c r="H16" s="17" t="str">
        <f>IF(B16="","",Sheet3!BR18)</f>
        <v/>
      </c>
      <c r="I16" s="13" t="str">
        <f>IF(B16="","",Sheet4!E16)</f>
        <v/>
      </c>
      <c r="J16" s="18" t="str">
        <f>IF(B16="","",Sheet3!BG18)</f>
        <v/>
      </c>
    </row>
    <row r="17" spans="2:10" ht="17.649999999999999" customHeight="1">
      <c r="B17" s="40"/>
      <c r="C17" s="15" t="str">
        <f>IF(B17="","",Sheet3!BJ19)</f>
        <v/>
      </c>
      <c r="D17" s="16" t="s">
        <v>10</v>
      </c>
      <c r="E17" s="17" t="str">
        <f>IF(B17="","",Sheet3!BN19)</f>
        <v/>
      </c>
      <c r="F17" s="17" t="str">
        <f>IF(B17="","",Sheet3!BP19)</f>
        <v/>
      </c>
      <c r="G17" s="17" t="str">
        <f>IF(B17="","",Sheet3!BQ19)</f>
        <v/>
      </c>
      <c r="H17" s="17" t="str">
        <f>IF(B17="","",Sheet3!BR19)</f>
        <v/>
      </c>
      <c r="I17" s="13" t="str">
        <f>IF(B17="","",Sheet4!E17)</f>
        <v/>
      </c>
      <c r="J17" s="18" t="str">
        <f>IF(B17="","",Sheet3!BG19)</f>
        <v/>
      </c>
    </row>
    <row r="18" spans="2:10" ht="17.649999999999999" customHeight="1">
      <c r="B18" s="40"/>
      <c r="C18" s="15" t="str">
        <f>IF(B18="","",Sheet3!BJ20)</f>
        <v/>
      </c>
      <c r="D18" s="16" t="s">
        <v>10</v>
      </c>
      <c r="E18" s="17" t="str">
        <f>IF(B18="","",Sheet3!BN20)</f>
        <v/>
      </c>
      <c r="F18" s="17" t="str">
        <f>IF(B18="","",Sheet3!BP20)</f>
        <v/>
      </c>
      <c r="G18" s="17" t="str">
        <f>IF(B18="","",Sheet3!BQ20)</f>
        <v/>
      </c>
      <c r="H18" s="17" t="str">
        <f>IF(B18="","",Sheet3!BR20)</f>
        <v/>
      </c>
      <c r="I18" s="13" t="str">
        <f>IF(B18="","",Sheet4!E18)</f>
        <v/>
      </c>
      <c r="J18" s="18" t="str">
        <f>IF(B18="","",Sheet3!BG20)</f>
        <v/>
      </c>
    </row>
    <row r="19" spans="2:10" ht="17.649999999999999" customHeight="1">
      <c r="B19" s="40"/>
      <c r="C19" s="15" t="str">
        <f>IF(B19="","",Sheet3!BJ21)</f>
        <v/>
      </c>
      <c r="D19" s="16" t="s">
        <v>10</v>
      </c>
      <c r="E19" s="17" t="str">
        <f>IF(B19="","",Sheet3!BN21)</f>
        <v/>
      </c>
      <c r="F19" s="17" t="str">
        <f>IF(B19="","",Sheet3!BP21)</f>
        <v/>
      </c>
      <c r="G19" s="17" t="str">
        <f>IF(B19="","",Sheet3!BQ21)</f>
        <v/>
      </c>
      <c r="H19" s="17" t="str">
        <f>IF(B19="","",Sheet3!BR21)</f>
        <v/>
      </c>
      <c r="I19" s="13" t="str">
        <f>IF(B19="","",Sheet4!E19)</f>
        <v/>
      </c>
      <c r="J19" s="18" t="str">
        <f>IF(B19="","",Sheet3!BG21)</f>
        <v/>
      </c>
    </row>
    <row r="20" spans="2:10" ht="17.649999999999999" customHeight="1">
      <c r="B20" s="40"/>
      <c r="C20" s="15" t="str">
        <f>IF(B20="","",Sheet3!BJ22)</f>
        <v/>
      </c>
      <c r="D20" s="16" t="s">
        <v>10</v>
      </c>
      <c r="E20" s="17" t="str">
        <f>IF(B20="","",Sheet3!BN22)</f>
        <v/>
      </c>
      <c r="F20" s="17" t="str">
        <f>IF(B20="","",Sheet3!BP22)</f>
        <v/>
      </c>
      <c r="G20" s="17" t="str">
        <f>IF(B20="","",Sheet3!BQ22)</f>
        <v/>
      </c>
      <c r="H20" s="17" t="str">
        <f>IF(B20="","",Sheet3!BR22)</f>
        <v/>
      </c>
      <c r="I20" s="13" t="str">
        <f>IF(B20="","",Sheet4!E20)</f>
        <v/>
      </c>
      <c r="J20" s="18" t="str">
        <f>IF(B20="","",Sheet3!BG22)</f>
        <v/>
      </c>
    </row>
    <row r="21" spans="2:10" ht="17.649999999999999" customHeight="1">
      <c r="B21" s="40"/>
      <c r="C21" s="15" t="str">
        <f>IF(B21="","",Sheet3!BJ23)</f>
        <v/>
      </c>
      <c r="D21" s="16" t="s">
        <v>10</v>
      </c>
      <c r="E21" s="17" t="str">
        <f>IF(B21="","",Sheet3!BN23)</f>
        <v/>
      </c>
      <c r="F21" s="17" t="str">
        <f>IF(B21="","",Sheet3!BP23)</f>
        <v/>
      </c>
      <c r="G21" s="17" t="str">
        <f>IF(B21="","",Sheet3!BQ23)</f>
        <v/>
      </c>
      <c r="H21" s="17" t="str">
        <f>IF(B21="","",Sheet3!BR23)</f>
        <v/>
      </c>
      <c r="I21" s="13" t="str">
        <f>IF(B21="","",Sheet4!E21)</f>
        <v/>
      </c>
      <c r="J21" s="18" t="str">
        <f>IF(B21="","",Sheet3!BG23)</f>
        <v/>
      </c>
    </row>
    <row r="22" spans="2:10" ht="17.649999999999999" customHeight="1">
      <c r="B22" s="40"/>
      <c r="C22" s="15" t="str">
        <f>IF(B22="","",Sheet3!BJ24)</f>
        <v/>
      </c>
      <c r="D22" s="16" t="s">
        <v>10</v>
      </c>
      <c r="E22" s="17" t="str">
        <f>IF(B22="","",Sheet3!BN24)</f>
        <v/>
      </c>
      <c r="F22" s="17" t="str">
        <f>IF(B22="","",Sheet3!BP24)</f>
        <v/>
      </c>
      <c r="G22" s="17" t="str">
        <f>IF(B22="","",Sheet3!BQ24)</f>
        <v/>
      </c>
      <c r="H22" s="17" t="str">
        <f>IF(B22="","",Sheet3!BR24)</f>
        <v/>
      </c>
      <c r="I22" s="13" t="str">
        <f>IF(B22="","",Sheet4!E22)</f>
        <v/>
      </c>
      <c r="J22" s="18" t="str">
        <f>IF(B22="","",Sheet3!BG24)</f>
        <v/>
      </c>
    </row>
    <row r="23" spans="2:10" ht="17.649999999999999" customHeight="1">
      <c r="B23" s="40"/>
      <c r="C23" s="15" t="str">
        <f>IF(B23="","",Sheet3!BJ25)</f>
        <v/>
      </c>
      <c r="D23" s="16" t="s">
        <v>10</v>
      </c>
      <c r="E23" s="17" t="str">
        <f>IF(B23="","",Sheet3!BN25)</f>
        <v/>
      </c>
      <c r="F23" s="17" t="str">
        <f>IF(B23="","",Sheet3!BP25)</f>
        <v/>
      </c>
      <c r="G23" s="17" t="str">
        <f>IF(B23="","",Sheet3!BQ25)</f>
        <v/>
      </c>
      <c r="H23" s="17" t="str">
        <f>IF(B23="","",Sheet3!BR25)</f>
        <v/>
      </c>
      <c r="I23" s="13" t="str">
        <f>IF(B23="","",Sheet4!E23)</f>
        <v/>
      </c>
      <c r="J23" s="18" t="str">
        <f>IF(B23="","",Sheet3!BG25)</f>
        <v/>
      </c>
    </row>
    <row r="24" spans="2:10" ht="17.649999999999999" customHeight="1">
      <c r="B24" s="40"/>
      <c r="C24" s="15" t="str">
        <f>IF(B24="","",Sheet3!BJ26)</f>
        <v/>
      </c>
      <c r="D24" s="16" t="s">
        <v>10</v>
      </c>
      <c r="E24" s="17" t="str">
        <f>IF(B24="","",Sheet3!BN26)</f>
        <v/>
      </c>
      <c r="F24" s="17" t="str">
        <f>IF(B24="","",Sheet3!BP26)</f>
        <v/>
      </c>
      <c r="G24" s="17" t="str">
        <f>IF(B24="","",Sheet3!BQ26)</f>
        <v/>
      </c>
      <c r="H24" s="17" t="str">
        <f>IF(B24="","",Sheet3!BR26)</f>
        <v/>
      </c>
      <c r="I24" s="13" t="str">
        <f>IF(B24="","",Sheet4!E24)</f>
        <v/>
      </c>
      <c r="J24" s="18" t="str">
        <f>IF(B24="","",Sheet3!BG26)</f>
        <v/>
      </c>
    </row>
    <row r="25" spans="2:10" ht="17.649999999999999" customHeight="1">
      <c r="B25" s="40"/>
      <c r="C25" s="15" t="str">
        <f>IF(B25="","",Sheet3!BJ27)</f>
        <v/>
      </c>
      <c r="D25" s="16" t="s">
        <v>10</v>
      </c>
      <c r="E25" s="17" t="str">
        <f>IF(B25="","",Sheet3!BN27)</f>
        <v/>
      </c>
      <c r="F25" s="17" t="str">
        <f>IF(B25="","",Sheet3!BP27)</f>
        <v/>
      </c>
      <c r="G25" s="17" t="str">
        <f>IF(B25="","",Sheet3!BQ27)</f>
        <v/>
      </c>
      <c r="H25" s="17" t="str">
        <f>IF(B25="","",Sheet3!BR27)</f>
        <v/>
      </c>
      <c r="I25" s="13" t="str">
        <f>IF(B25="","",Sheet4!E25)</f>
        <v/>
      </c>
      <c r="J25" s="18" t="str">
        <f>IF(B25="","",Sheet3!BG27)</f>
        <v/>
      </c>
    </row>
    <row r="26" spans="2:10" ht="17.649999999999999" customHeight="1" thickBot="1">
      <c r="B26" s="36"/>
      <c r="C26" s="19" t="str">
        <f>IF(B26="","",Sheet3!BJ28)</f>
        <v/>
      </c>
      <c r="D26" s="20" t="s">
        <v>10</v>
      </c>
      <c r="E26" s="21" t="str">
        <f>IF(B26="","",Sheet3!BN28)</f>
        <v/>
      </c>
      <c r="F26" s="21" t="str">
        <f>IF(B26="","",Sheet3!BP28)</f>
        <v/>
      </c>
      <c r="G26" s="21" t="str">
        <f>IF(B26="","",Sheet3!BQ28)</f>
        <v/>
      </c>
      <c r="H26" s="21" t="str">
        <f>IF(B26="","",Sheet3!BR28)</f>
        <v/>
      </c>
      <c r="I26" s="21" t="str">
        <f>IF(B26="","",Sheet4!E26)</f>
        <v/>
      </c>
      <c r="J26" s="22" t="str">
        <f>IF(B26="","",Sheet3!BG28)</f>
        <v/>
      </c>
    </row>
    <row r="27" spans="2:10" ht="17.5" thickTop="1">
      <c r="B27" s="32"/>
    </row>
    <row r="28" spans="2:10">
      <c r="B28" s="32"/>
    </row>
    <row r="29" spans="2:10">
      <c r="B29" s="32"/>
    </row>
    <row r="30" spans="2:10">
      <c r="B30" s="32"/>
    </row>
    <row r="31" spans="2:10">
      <c r="B31" s="33"/>
    </row>
    <row r="32" spans="2:10">
      <c r="B32" s="33"/>
    </row>
    <row r="33" spans="2:2">
      <c r="B33" s="33"/>
    </row>
    <row r="34" spans="2:2">
      <c r="B34" s="33"/>
    </row>
    <row r="35" spans="2:2">
      <c r="B35" s="33"/>
    </row>
    <row r="36" spans="2:2">
      <c r="B36" s="33"/>
    </row>
    <row r="37" spans="2:2">
      <c r="B37" s="33"/>
    </row>
    <row r="38" spans="2:2">
      <c r="B38" s="33"/>
    </row>
    <row r="39" spans="2:2">
      <c r="B39" s="33"/>
    </row>
    <row r="40" spans="2:2">
      <c r="B40" s="33"/>
    </row>
    <row r="41" spans="2:2">
      <c r="B41" s="33"/>
    </row>
    <row r="42" spans="2:2">
      <c r="B42" s="33"/>
    </row>
    <row r="43" spans="2:2">
      <c r="B43" s="33"/>
    </row>
    <row r="44" spans="2:2">
      <c r="B44" s="33"/>
    </row>
  </sheetData>
  <sheetProtection password="CF66" sheet="1" selectLockedCells="1"/>
  <protectedRanges>
    <protectedRange sqref="C6:C29" name="範圍1"/>
  </protectedRanges>
  <mergeCells count="3">
    <mergeCell ref="C2:D2"/>
    <mergeCell ref="E2:F2"/>
    <mergeCell ref="G2:H2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6350</xdr:colOff>
                    <xdr:row>0</xdr:row>
                    <xdr:rowOff>12700</xdr:rowOff>
                  </from>
                  <to>
                    <xdr:col>1</xdr:col>
                    <xdr:colOff>1041400</xdr:colOff>
                    <xdr:row>0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G2:X40"/>
  <sheetViews>
    <sheetView view="pageBreakPreview" zoomScale="120" zoomScaleNormal="75" zoomScaleSheetLayoutView="120" workbookViewId="0">
      <selection activeCell="D6" sqref="D6"/>
    </sheetView>
  </sheetViews>
  <sheetFormatPr defaultRowHeight="17"/>
  <cols>
    <col min="13" max="13" width="13.5" bestFit="1" customWidth="1"/>
    <col min="17" max="17" width="13.5" bestFit="1" customWidth="1"/>
  </cols>
  <sheetData>
    <row r="2" spans="7:15">
      <c r="H2" s="10"/>
      <c r="I2" s="10"/>
      <c r="J2" s="10"/>
      <c r="K2" s="10"/>
      <c r="L2" s="10"/>
      <c r="M2" s="10"/>
      <c r="N2" s="10"/>
      <c r="O2" s="10"/>
    </row>
    <row r="3" spans="7:15">
      <c r="G3" s="8"/>
      <c r="H3" s="4"/>
      <c r="I3" s="4"/>
      <c r="J3" s="4"/>
      <c r="K3" s="4"/>
      <c r="L3" s="4"/>
      <c r="M3" s="4"/>
      <c r="N3" s="4"/>
      <c r="O3" s="4"/>
    </row>
    <row r="4" spans="7:15">
      <c r="G4" s="8"/>
      <c r="H4" s="4"/>
      <c r="I4" s="4"/>
      <c r="J4" s="4"/>
      <c r="K4" s="4"/>
      <c r="L4" s="4"/>
      <c r="M4" s="4"/>
      <c r="N4" s="4"/>
      <c r="O4" s="4"/>
    </row>
    <row r="5" spans="7:15">
      <c r="G5" s="8"/>
      <c r="H5" s="4"/>
      <c r="I5" s="4"/>
      <c r="J5" s="4"/>
      <c r="K5" s="4"/>
      <c r="L5" s="4"/>
      <c r="M5" s="4"/>
      <c r="N5" s="4"/>
      <c r="O5" s="4"/>
    </row>
    <row r="6" spans="7:15">
      <c r="G6" s="8"/>
      <c r="H6" s="4"/>
      <c r="I6" s="4"/>
      <c r="J6" s="4"/>
      <c r="K6" s="4"/>
      <c r="L6" s="4"/>
      <c r="M6" s="4"/>
      <c r="N6" s="4"/>
      <c r="O6" s="4"/>
    </row>
    <row r="7" spans="7:15">
      <c r="G7" s="8"/>
      <c r="H7" s="4"/>
      <c r="I7" s="4"/>
      <c r="J7" s="4"/>
      <c r="K7" s="4"/>
      <c r="L7" s="4"/>
      <c r="M7" s="4"/>
      <c r="N7" s="4"/>
      <c r="O7" s="4"/>
    </row>
    <row r="8" spans="7:15">
      <c r="G8" s="8"/>
      <c r="H8" s="4"/>
      <c r="I8" s="4"/>
      <c r="J8" s="4"/>
      <c r="K8" s="4"/>
      <c r="L8" s="4"/>
      <c r="M8" s="4"/>
      <c r="N8" s="4"/>
      <c r="O8" s="4"/>
    </row>
    <row r="9" spans="7:15">
      <c r="G9" s="8"/>
      <c r="H9" s="4"/>
      <c r="I9" s="4"/>
      <c r="J9" s="4"/>
      <c r="K9" s="4"/>
      <c r="L9" s="4"/>
      <c r="M9" s="4"/>
      <c r="N9" s="4"/>
      <c r="O9" s="4"/>
    </row>
    <row r="10" spans="7:15">
      <c r="G10" s="8"/>
      <c r="H10" s="4"/>
      <c r="I10" s="4"/>
      <c r="J10" s="4"/>
      <c r="K10" s="4"/>
      <c r="L10" s="4"/>
      <c r="M10" s="4"/>
      <c r="N10" s="4"/>
      <c r="O10" s="4"/>
    </row>
    <row r="11" spans="7:15">
      <c r="G11" s="8"/>
      <c r="H11" s="4"/>
      <c r="I11" s="4"/>
      <c r="J11" s="4"/>
      <c r="K11" s="4"/>
      <c r="L11" s="4"/>
      <c r="M11" s="4"/>
      <c r="N11" s="4"/>
      <c r="O11" s="4"/>
    </row>
    <row r="12" spans="7:15">
      <c r="G12" s="8"/>
      <c r="H12" s="4"/>
      <c r="I12" s="4"/>
      <c r="J12" s="4"/>
      <c r="K12" s="4"/>
      <c r="L12" s="4"/>
      <c r="M12" s="4"/>
      <c r="N12" s="4"/>
      <c r="O12" s="4"/>
    </row>
    <row r="13" spans="7:15">
      <c r="G13" s="8"/>
      <c r="H13" s="4"/>
      <c r="I13" s="4"/>
      <c r="J13" s="4"/>
      <c r="K13" s="4"/>
      <c r="L13" s="4"/>
      <c r="M13" s="4"/>
      <c r="N13" s="4"/>
      <c r="O13" s="4"/>
    </row>
    <row r="14" spans="7:15">
      <c r="G14" s="8"/>
      <c r="H14" s="4"/>
      <c r="I14" s="4"/>
      <c r="J14" s="4"/>
      <c r="K14" s="4"/>
      <c r="L14" s="4"/>
      <c r="M14" s="4"/>
      <c r="N14" s="4"/>
      <c r="O14" s="4"/>
    </row>
    <row r="15" spans="7:15">
      <c r="G15" s="8"/>
      <c r="H15" s="4"/>
      <c r="I15" s="4"/>
      <c r="J15" s="4"/>
      <c r="K15" s="4"/>
      <c r="L15" s="4"/>
      <c r="M15" s="4"/>
      <c r="N15" s="4"/>
      <c r="O15" s="4"/>
    </row>
    <row r="16" spans="7:15">
      <c r="G16" s="8"/>
      <c r="H16" s="4"/>
      <c r="I16" s="4"/>
      <c r="J16" s="4"/>
      <c r="K16" s="4"/>
      <c r="L16" s="4"/>
      <c r="M16" s="4"/>
      <c r="N16" s="4"/>
      <c r="O16" s="4"/>
    </row>
    <row r="17" spans="7:24">
      <c r="G17" s="8"/>
      <c r="H17" s="8"/>
      <c r="I17" s="8"/>
      <c r="J17" s="8"/>
      <c r="K17" s="8"/>
      <c r="L17" s="8"/>
      <c r="M17" s="8"/>
      <c r="N17" s="8"/>
      <c r="O17" s="8"/>
    </row>
    <row r="18" spans="7:24">
      <c r="G18" s="8"/>
      <c r="H18" s="8"/>
      <c r="I18" s="8"/>
      <c r="J18" s="8"/>
      <c r="K18" s="8"/>
      <c r="L18" s="8"/>
      <c r="M18" s="8"/>
      <c r="N18" s="8"/>
      <c r="O18" s="8"/>
    </row>
    <row r="19" spans="7:24">
      <c r="G19" s="8"/>
      <c r="H19" s="8"/>
      <c r="I19" s="8"/>
      <c r="J19" s="8"/>
      <c r="K19" s="8"/>
      <c r="L19" s="8"/>
      <c r="M19" s="8"/>
      <c r="N19" s="8"/>
      <c r="O19" s="8"/>
    </row>
    <row r="22" spans="7:24"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7:24"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7:24"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7:24">
      <c r="M25" s="4"/>
      <c r="N25" s="4"/>
      <c r="O25" s="8"/>
      <c r="P25" s="8"/>
      <c r="Q25" s="8"/>
      <c r="R25" s="9"/>
      <c r="S25" s="8"/>
      <c r="T25" s="8"/>
      <c r="U25" s="8"/>
      <c r="V25" s="8"/>
      <c r="W25" s="8"/>
      <c r="X25" s="8"/>
    </row>
    <row r="26" spans="7:24"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7:24"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7:24"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7:24"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7:24"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7:24"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7:24"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3:24"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3:24"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3:24"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3:24"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3:24"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3:24"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3:24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3:24"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T28"/>
  <sheetViews>
    <sheetView topLeftCell="AV1" zoomScale="75" workbookViewId="0">
      <selection activeCell="G13" sqref="G13"/>
    </sheetView>
  </sheetViews>
  <sheetFormatPr defaultRowHeight="17"/>
  <cols>
    <col min="1" max="1" width="11.33203125" customWidth="1"/>
    <col min="2" max="2" width="9.08203125" bestFit="1" customWidth="1"/>
    <col min="5" max="5" width="9.08203125" bestFit="1" customWidth="1"/>
    <col min="9" max="9" width="19.08203125" bestFit="1" customWidth="1"/>
    <col min="11" max="11" width="9.08203125" bestFit="1" customWidth="1"/>
    <col min="12" max="12" width="13.58203125" bestFit="1" customWidth="1"/>
    <col min="13" max="46" width="10" bestFit="1" customWidth="1"/>
    <col min="47" max="47" width="13.58203125" bestFit="1" customWidth="1"/>
    <col min="48" max="59" width="10" bestFit="1" customWidth="1"/>
    <col min="61" max="66" width="10" bestFit="1" customWidth="1"/>
    <col min="67" max="67" width="13.5" bestFit="1" customWidth="1"/>
    <col min="68" max="68" width="10" bestFit="1" customWidth="1"/>
    <col min="69" max="69" width="10.08203125" bestFit="1" customWidth="1"/>
    <col min="70" max="70" width="10" bestFit="1" customWidth="1"/>
  </cols>
  <sheetData>
    <row r="1" spans="1:72" ht="19.5">
      <c r="A1" s="26" t="s">
        <v>18</v>
      </c>
      <c r="B1" s="27">
        <v>1</v>
      </c>
    </row>
    <row r="2" spans="1:72" ht="19.5">
      <c r="A2" s="26" t="s">
        <v>26</v>
      </c>
      <c r="B2" s="27"/>
      <c r="BI2">
        <v>20170912</v>
      </c>
      <c r="BJ2">
        <v>20170912</v>
      </c>
      <c r="BK2">
        <v>20170912</v>
      </c>
      <c r="BL2">
        <v>20170912</v>
      </c>
      <c r="BM2">
        <v>20170912</v>
      </c>
      <c r="BN2">
        <v>20170912</v>
      </c>
      <c r="BO2">
        <v>20170912</v>
      </c>
      <c r="BP2">
        <v>20170912</v>
      </c>
      <c r="BR2">
        <v>20170912</v>
      </c>
    </row>
    <row r="3" spans="1:72" ht="19.5">
      <c r="A3" s="26" t="s">
        <v>27</v>
      </c>
      <c r="B3" s="27"/>
      <c r="BI3" t="s">
        <v>25</v>
      </c>
      <c r="BJ3" s="2"/>
      <c r="BO3" t="s">
        <v>24</v>
      </c>
    </row>
    <row r="4" spans="1:72" ht="19.5">
      <c r="A4" s="26" t="s">
        <v>28</v>
      </c>
      <c r="B4" s="27"/>
      <c r="E4" s="3" t="s">
        <v>0</v>
      </c>
      <c r="F4" s="1"/>
      <c r="G4" s="3" t="s">
        <v>1</v>
      </c>
      <c r="H4" s="1"/>
      <c r="I4" s="3" t="s">
        <v>3</v>
      </c>
      <c r="J4" s="1"/>
      <c r="K4" s="2" t="s">
        <v>2</v>
      </c>
      <c r="L4" s="2">
        <v>1</v>
      </c>
      <c r="M4" s="2">
        <v>2</v>
      </c>
      <c r="N4" s="2">
        <v>3</v>
      </c>
      <c r="O4" s="2">
        <v>4</v>
      </c>
      <c r="P4" s="2">
        <v>5</v>
      </c>
      <c r="Q4" s="2">
        <v>6</v>
      </c>
      <c r="R4" s="2">
        <v>7</v>
      </c>
      <c r="S4" s="2">
        <v>8</v>
      </c>
      <c r="T4" s="2">
        <v>9</v>
      </c>
      <c r="U4" s="2">
        <v>10</v>
      </c>
      <c r="V4" s="2">
        <v>11</v>
      </c>
      <c r="W4" s="2">
        <v>12</v>
      </c>
      <c r="X4" s="2">
        <v>13</v>
      </c>
      <c r="Y4" s="2">
        <v>14</v>
      </c>
      <c r="Z4" s="2">
        <v>15</v>
      </c>
      <c r="AA4" s="2">
        <v>16</v>
      </c>
      <c r="AB4" s="2">
        <v>17</v>
      </c>
      <c r="AC4" s="2">
        <v>18</v>
      </c>
      <c r="AD4" s="2">
        <v>19</v>
      </c>
      <c r="AE4" s="2">
        <v>20</v>
      </c>
      <c r="AF4" s="2">
        <v>21</v>
      </c>
      <c r="AG4" s="2">
        <v>22</v>
      </c>
      <c r="AH4" s="2">
        <v>23</v>
      </c>
      <c r="AI4" s="2">
        <v>24</v>
      </c>
      <c r="AJ4" s="2">
        <v>25</v>
      </c>
      <c r="AK4" s="2">
        <v>26</v>
      </c>
      <c r="AL4" s="2">
        <v>27</v>
      </c>
      <c r="AM4" s="2">
        <v>28</v>
      </c>
      <c r="AN4" s="2">
        <v>29</v>
      </c>
      <c r="AO4" s="2">
        <v>30</v>
      </c>
      <c r="AP4" s="2">
        <v>31</v>
      </c>
      <c r="AQ4" s="2">
        <v>32</v>
      </c>
      <c r="AR4" s="2">
        <v>33</v>
      </c>
      <c r="AS4" s="2">
        <v>34</v>
      </c>
      <c r="AT4" s="3">
        <v>35</v>
      </c>
      <c r="AU4" s="2" t="s">
        <v>4</v>
      </c>
      <c r="AV4" s="7">
        <v>9</v>
      </c>
      <c r="AW4" s="7">
        <v>8</v>
      </c>
      <c r="AX4" s="7">
        <v>7</v>
      </c>
      <c r="AY4" s="7">
        <v>6</v>
      </c>
      <c r="AZ4" s="7">
        <v>5</v>
      </c>
      <c r="BA4" s="7">
        <v>4</v>
      </c>
      <c r="BB4" s="7">
        <v>3</v>
      </c>
      <c r="BC4" s="7">
        <v>2</v>
      </c>
      <c r="BD4" s="2" t="s">
        <v>5</v>
      </c>
      <c r="BE4" s="7">
        <v>1</v>
      </c>
      <c r="BF4" s="7">
        <v>0</v>
      </c>
      <c r="BG4" s="24" t="s">
        <v>11</v>
      </c>
      <c r="BH4" s="1"/>
      <c r="BI4" s="1"/>
      <c r="BJ4" s="2" t="s">
        <v>15</v>
      </c>
      <c r="BK4" s="23" t="s">
        <v>16</v>
      </c>
      <c r="BL4" s="23" t="s">
        <v>14</v>
      </c>
      <c r="BN4" s="3" t="s">
        <v>13</v>
      </c>
      <c r="BO4" s="35"/>
      <c r="BP4" s="1"/>
      <c r="BQ4" s="3" t="s">
        <v>12</v>
      </c>
      <c r="BR4" s="1"/>
      <c r="BS4" s="28" t="s">
        <v>19</v>
      </c>
      <c r="BT4" s="29" t="str">
        <f>IF(B1=1,"GOOD&amp;PASS",IF(B1=4,"BATTERIE OK",IF(B1=3,"GUT &amp; BESTANDEN",IF(B1=2,"BUENA",IF(B1=5,"BATT.EFFICIENTE",IF(B1=6,"BOA &amp; PASSA",IF(B1=7,"ACCU OK"," ")))))))</f>
        <v>GOOD&amp;PASS</v>
      </c>
    </row>
    <row r="5" spans="1:72" ht="19.5">
      <c r="A5" s="26" t="s">
        <v>29</v>
      </c>
      <c r="B5" s="27"/>
      <c r="E5" s="3">
        <f>Sheet1!B3</f>
        <v>0</v>
      </c>
      <c r="F5" s="1"/>
      <c r="G5" t="str">
        <f>REPLACE(REPLACE(REPLACE(E5,1,1,""),2,1,""),5,1,"")</f>
        <v/>
      </c>
      <c r="H5" s="5"/>
      <c r="I5" s="34" t="e">
        <f>IF(CODE(MID(G5,1,1))&gt;=65,CODE(MID(G5,1,1))-55,CODE(MID(G5,1,1))-48)*36^7+IF(CODE(MID(G5,2,1))&gt;=65,CODE(MID(G5,2,1))-55,CODE(MID(G5,2,1))-48)*36^6+IF(CODE(MID(G5,3,1))&gt;=65,CODE(MID(G5,3,1))-55,CODE(MID(G5,3,1))-48)*36^5+IF(CODE(MID(G5,4,1))&gt;=65,CODE(MID(G5,4,1))-55,CODE(MID(G5,4,1))-48)*36^4+IF(CODE(MID(G5,5,1))&gt;=65,CODE(MID(G5,5,1))-55,CODE(MID(G5,5,1))-48)*36^3+IF(CODE(MID(G5,6,1))&gt;=65,CODE(MID(G5,6,1))-55,CODE(MID(G5,6,1))-48)*36^2+IF(CODE(MID(G5,7,1))&gt;=65,CODE(MID(G5,7,1))-55,CODE(MID(G5,7,1))-48)*36^1+IF(CODE(MID(G5,8,1))&gt;=65,CODE(MID(G5,8,1))-55,CODE(MID(G5,8,1))-48)</f>
        <v>#VALUE!</v>
      </c>
      <c r="J5" s="1"/>
      <c r="K5" s="6">
        <f>IF(CODE(MID(E5,1,1))&gt;=65,CODE(MID(E5,1,1))-55,CODE(MID(E5,1,1))-48)</f>
        <v>0</v>
      </c>
      <c r="L5" t="e">
        <f>IF(MOD(MOD(I5,20000),2)=1,INT(I5/2)+549755813888,INT(I5/2))</f>
        <v>#VALUE!</v>
      </c>
      <c r="M5" t="e">
        <f>IF(MOD(MOD(L5,20000),2)=1,INT(L5/2)+549755813888,INT(L5/2))</f>
        <v>#VALUE!</v>
      </c>
      <c r="N5" t="e">
        <f t="shared" ref="N5:AT5" si="0">IF(MOD(MOD(M5,20000),2)=1,INT(M5/2)+549755813888,INT(M5/2))</f>
        <v>#VALUE!</v>
      </c>
      <c r="O5" t="e">
        <f t="shared" si="0"/>
        <v>#VALUE!</v>
      </c>
      <c r="P5" t="e">
        <f t="shared" si="0"/>
        <v>#VALUE!</v>
      </c>
      <c r="Q5" t="e">
        <f t="shared" si="0"/>
        <v>#VALUE!</v>
      </c>
      <c r="R5" t="e">
        <f t="shared" si="0"/>
        <v>#VALUE!</v>
      </c>
      <c r="S5" t="e">
        <f t="shared" si="0"/>
        <v>#VALUE!</v>
      </c>
      <c r="T5" t="e">
        <f t="shared" si="0"/>
        <v>#VALUE!</v>
      </c>
      <c r="U5" t="e">
        <f t="shared" si="0"/>
        <v>#VALUE!</v>
      </c>
      <c r="V5" t="e">
        <f t="shared" si="0"/>
        <v>#VALUE!</v>
      </c>
      <c r="W5" t="e">
        <f t="shared" si="0"/>
        <v>#VALUE!</v>
      </c>
      <c r="X5" t="e">
        <f t="shared" si="0"/>
        <v>#VALUE!</v>
      </c>
      <c r="Y5" t="e">
        <f t="shared" si="0"/>
        <v>#VALUE!</v>
      </c>
      <c r="Z5" t="e">
        <f t="shared" si="0"/>
        <v>#VALUE!</v>
      </c>
      <c r="AA5" t="e">
        <f t="shared" si="0"/>
        <v>#VALUE!</v>
      </c>
      <c r="AB5" t="e">
        <f t="shared" si="0"/>
        <v>#VALUE!</v>
      </c>
      <c r="AC5" t="e">
        <f t="shared" si="0"/>
        <v>#VALUE!</v>
      </c>
      <c r="AD5" t="e">
        <f t="shared" si="0"/>
        <v>#VALUE!</v>
      </c>
      <c r="AE5" t="e">
        <f t="shared" si="0"/>
        <v>#VALUE!</v>
      </c>
      <c r="AF5" t="e">
        <f t="shared" si="0"/>
        <v>#VALUE!</v>
      </c>
      <c r="AG5" t="e">
        <f t="shared" si="0"/>
        <v>#VALUE!</v>
      </c>
      <c r="AH5" t="e">
        <f t="shared" si="0"/>
        <v>#VALUE!</v>
      </c>
      <c r="AI5" t="e">
        <f t="shared" si="0"/>
        <v>#VALUE!</v>
      </c>
      <c r="AJ5" t="e">
        <f t="shared" si="0"/>
        <v>#VALUE!</v>
      </c>
      <c r="AK5" t="e">
        <f t="shared" si="0"/>
        <v>#VALUE!</v>
      </c>
      <c r="AL5" t="e">
        <f t="shared" si="0"/>
        <v>#VALUE!</v>
      </c>
      <c r="AM5" t="e">
        <f t="shared" si="0"/>
        <v>#VALUE!</v>
      </c>
      <c r="AN5" t="e">
        <f t="shared" si="0"/>
        <v>#VALUE!</v>
      </c>
      <c r="AO5" t="e">
        <f t="shared" si="0"/>
        <v>#VALUE!</v>
      </c>
      <c r="AP5" t="e">
        <f t="shared" si="0"/>
        <v>#VALUE!</v>
      </c>
      <c r="AQ5" t="e">
        <f t="shared" si="0"/>
        <v>#VALUE!</v>
      </c>
      <c r="AR5" t="e">
        <f t="shared" si="0"/>
        <v>#VALUE!</v>
      </c>
      <c r="AS5" t="e">
        <f t="shared" si="0"/>
        <v>#VALUE!</v>
      </c>
      <c r="AT5" t="e">
        <f t="shared" si="0"/>
        <v>#VALUE!</v>
      </c>
      <c r="AU5" s="2" t="e">
        <f>IF(K5=0,I5,IF(K5&lt;=18,CHOOSE(K5,L5,M5,N5,O5,P5,Q5,R5,S5,T5,U5,V5,W5,X5,Y5,Z5,AA5,AB5,AC5),CHOOSE(K5-18,AD5,AE5,AF5,AG5,AH5,AI5,AJ5,AK5,AL5,AM5,AN5,AO5,AP5,AQ5,AR5,AS5,AT5)))</f>
        <v>#VALUE!</v>
      </c>
      <c r="AV5" t="e">
        <f>MOD(MOD(AU5,16000),16)</f>
        <v>#VALUE!</v>
      </c>
      <c r="AW5" t="e">
        <f>MOD(MOD(INT(AU5/16),16000),16)</f>
        <v>#VALUE!</v>
      </c>
      <c r="AX5" t="e">
        <f>MOD(MOD(INT(INT(AU5/16)/16),16000),16)</f>
        <v>#VALUE!</v>
      </c>
      <c r="AY5" t="e">
        <f>MOD(MOD(INT(INT(INT(AU5/16)/16)/16),16000),16)</f>
        <v>#VALUE!</v>
      </c>
      <c r="AZ5" t="e">
        <f>MOD(MOD(INT(INT(INT(INT(AU5/16)/16)/16)/16),16000),16)</f>
        <v>#VALUE!</v>
      </c>
      <c r="BA5" t="e">
        <f>MOD(MOD(INT(INT(INT(INT(INT((AU5/16)/16)/16)/16)/16)),16000),16)</f>
        <v>#VALUE!</v>
      </c>
      <c r="BB5" t="e">
        <f>MOD(MOD(INT(INT(INT(INT(INT(INT((AU5/16)/16)/16)/16)/16)/16)),16000),16)</f>
        <v>#VALUE!</v>
      </c>
      <c r="BC5" t="e">
        <f>MOD(INT(INT(INT(INT(INT(INT(INT((AU5/16)/16)/16)/16)/16)/16)/16)),16)</f>
        <v>#VALUE!</v>
      </c>
      <c r="BD5" t="e">
        <f>INT(INT(INT(INT(INT(INT(INT((AU5/16)/16)/16)/16)/16)/16)/16))</f>
        <v>#VALUE!</v>
      </c>
      <c r="BE5" t="e">
        <f>MOD(INT(BD5/16),16)</f>
        <v>#VALUE!</v>
      </c>
      <c r="BF5" t="e">
        <f>MOD(INT(INT(BD5/16)/16),16)</f>
        <v>#VALUE!</v>
      </c>
      <c r="BG5" s="3" t="e">
        <f>IF(BF5=5,BT$9,IF(BF5=4,BT$8,IF(BF5=3,BT$7,IF(BF5=2,BT$6,IF(BF5=1,BT$5,IF(BF5=0,BT$4,""))))))</f>
        <v>#VALUE!</v>
      </c>
      <c r="BH5" s="1"/>
      <c r="BI5" s="2" t="e">
        <f>(BB5+BC5*16+BE5*16^2)</f>
        <v>#VALUE!</v>
      </c>
      <c r="BJ5" s="2" t="e">
        <f>IF(BI5&gt;=1000, MID(BI5,1,1)&amp;MID(BI5,2,1)&amp;"."&amp;MID(BI5,3,1)&amp;MID(BI5,4,1), MID(BI5,1,1)&amp;"."&amp;MID(BI5,2,1)&amp;MID(BI5,3,1)&amp;MID(BI5,4,1))</f>
        <v>#VALUE!</v>
      </c>
      <c r="BK5" s="2" t="e">
        <f>(AY5+AZ5*16+(IF(BA5&gt;5,16^2,0)))</f>
        <v>#VALUE!</v>
      </c>
      <c r="BL5" s="2" t="e">
        <f>IF(BP5="ENc1",BK5,IF(BP5="EN",BK5*5,IF(BP5="CCA/SAE",BK5*5,IF(BP5="SAE",BK5*5,IF(BP5="IEC",BK5*5,IF(BP5="DIN",BK5*5,BK5*5))))))</f>
        <v>#VALUE!</v>
      </c>
      <c r="BM5" s="2" t="e">
        <f t="shared" ref="BM5:BM28" si="1">IF(BP5="AH",BL5,INT(BL5))</f>
        <v>#VALUE!</v>
      </c>
      <c r="BN5" s="3" t="e">
        <f>BM5</f>
        <v>#VALUE!</v>
      </c>
      <c r="BO5" s="35" t="e">
        <f>IF(BA5&gt;=6,BA5-7,BA5)</f>
        <v>#VALUE!</v>
      </c>
      <c r="BP5" s="1" t="e">
        <f>IF((BO5)=0,"CCA/SAE",IF((BO5)=1,"EN",IF((BO5)=2,"JIS",IF((BO5)=3,"DIN",IF((BO5)=4,"IEC",IF((BO5)=5,"CA/MCA"," "))))))</f>
        <v>#VALUE!</v>
      </c>
      <c r="BQ5" s="3" t="e">
        <f t="shared" ref="BQ5:BQ17" si="2">IF(BG5=BT$9,BT$10,AV5+AW5*16+AX5*16^2)</f>
        <v>#VALUE!</v>
      </c>
      <c r="BR5" s="1" t="e">
        <f>BP5</f>
        <v>#VALUE!</v>
      </c>
      <c r="BS5" s="28" t="s">
        <v>20</v>
      </c>
      <c r="BT5" s="29" t="str">
        <f>IF(B1=1,"GOOD &amp; RECHARGE",IF(B1=4,"OK A RECHARGER",IF(B1=3,"GUT &amp; AUFLADEN",IF(B1=2,"BUENA-RECARGAR",IF(B1=5,"BUONA, RICARIC.",IF(B1=6,"BOA &amp; CARREGUE",IF(B1=7,"ACCU OK + LADEN"," ")))))))</f>
        <v>GOOD &amp; RECHARGE</v>
      </c>
    </row>
    <row r="6" spans="1:72" ht="19.5">
      <c r="A6" s="26" t="s">
        <v>30</v>
      </c>
      <c r="B6" s="27"/>
      <c r="E6" s="3">
        <f>Sheet1!B4</f>
        <v>0</v>
      </c>
      <c r="F6" s="1"/>
      <c r="G6" s="3" t="str">
        <f t="shared" ref="G6:G28" si="3">REPLACE(REPLACE(REPLACE(E6,1,1,""),2,1,""),5,1,"")</f>
        <v/>
      </c>
      <c r="H6" s="1"/>
      <c r="I6" s="3" t="e">
        <f>IF(CODE(MID(G6,1,1))&gt;=65,CODE(MID(G6,1,1))-55,CODE(MID(G6,1,1))-48)*36^7+IF(CODE(MID(G6,2,1))&gt;=65,CODE(MID(G6,2,1))-55,CODE(MID(G6,2,1))-48)*36^6+IF(CODE(MID(G6,3,1))&gt;=65,CODE(MID(G6,3,1))-55,CODE(MID(G6,3,1))-48)*36^5+IF(CODE(MID(G6,4,1))&gt;=65,CODE(MID(G6,4,1))-55,CODE(MID(G6,4,1))-48)*36^4+IF(CODE(MID(G6,5,1))&gt;=65,CODE(MID(G6,5,1))-55,CODE(MID(G6,5,1))-48)*36^3+IF(CODE(MID(G6,6,1))&gt;=65,CODE(MID(G6,6,1))-55,CODE(MID(G6,6,1))-48)*36^2+IF(CODE(MID(G6,7,1))&gt;=65,CODE(MID(G6,7,1))-55,CODE(MID(G6,7,1))-48)*36^1+IF(CODE(MID(G6,8,1))&gt;=65,CODE(MID(G6,8,1))-55,CODE(MID(G6,8,1))-48)</f>
        <v>#VALUE!</v>
      </c>
      <c r="J6" s="1"/>
      <c r="K6" s="6">
        <f t="shared" ref="K6:K28" si="4">IF(CODE(MID(E6,1,1))&gt;=65,CODE(MID(E6,1,1))-55,CODE(MID(E6,1,1))-48)</f>
        <v>0</v>
      </c>
      <c r="L6" t="e">
        <f t="shared" ref="L6:L28" si="5">IF(MOD(MOD(I6,20000),2)=1,INT(I6/2)+549755813888,INT(I6/2))</f>
        <v>#VALUE!</v>
      </c>
      <c r="M6" t="e">
        <f>IF(MOD(MOD(L6,20000),2)=1,INT(L6/2)+549755813888,INT(L6/2))</f>
        <v>#VALUE!</v>
      </c>
      <c r="N6" t="e">
        <f t="shared" ref="N6:AT6" si="6">IF(MOD(MOD(M6,20000),2)=1,INT(M6/2)+549755813888,INT(M6/2))</f>
        <v>#VALUE!</v>
      </c>
      <c r="O6" t="e">
        <f t="shared" si="6"/>
        <v>#VALUE!</v>
      </c>
      <c r="P6" t="e">
        <f t="shared" si="6"/>
        <v>#VALUE!</v>
      </c>
      <c r="Q6" t="e">
        <f t="shared" si="6"/>
        <v>#VALUE!</v>
      </c>
      <c r="R6" t="e">
        <f t="shared" si="6"/>
        <v>#VALUE!</v>
      </c>
      <c r="S6" t="e">
        <f t="shared" si="6"/>
        <v>#VALUE!</v>
      </c>
      <c r="T6" t="e">
        <f t="shared" si="6"/>
        <v>#VALUE!</v>
      </c>
      <c r="U6" t="e">
        <f t="shared" si="6"/>
        <v>#VALUE!</v>
      </c>
      <c r="V6" t="e">
        <f t="shared" si="6"/>
        <v>#VALUE!</v>
      </c>
      <c r="W6" t="e">
        <f t="shared" si="6"/>
        <v>#VALUE!</v>
      </c>
      <c r="X6" t="e">
        <f t="shared" si="6"/>
        <v>#VALUE!</v>
      </c>
      <c r="Y6" t="e">
        <f t="shared" si="6"/>
        <v>#VALUE!</v>
      </c>
      <c r="Z6" t="e">
        <f t="shared" si="6"/>
        <v>#VALUE!</v>
      </c>
      <c r="AA6" t="e">
        <f t="shared" si="6"/>
        <v>#VALUE!</v>
      </c>
      <c r="AB6" t="e">
        <f t="shared" si="6"/>
        <v>#VALUE!</v>
      </c>
      <c r="AC6" t="e">
        <f t="shared" si="6"/>
        <v>#VALUE!</v>
      </c>
      <c r="AD6" t="e">
        <f t="shared" si="6"/>
        <v>#VALUE!</v>
      </c>
      <c r="AE6" t="e">
        <f t="shared" si="6"/>
        <v>#VALUE!</v>
      </c>
      <c r="AF6" t="e">
        <f t="shared" si="6"/>
        <v>#VALUE!</v>
      </c>
      <c r="AG6" t="e">
        <f t="shared" si="6"/>
        <v>#VALUE!</v>
      </c>
      <c r="AH6" t="e">
        <f t="shared" si="6"/>
        <v>#VALUE!</v>
      </c>
      <c r="AI6" t="e">
        <f t="shared" si="6"/>
        <v>#VALUE!</v>
      </c>
      <c r="AJ6" t="e">
        <f t="shared" si="6"/>
        <v>#VALUE!</v>
      </c>
      <c r="AK6" t="e">
        <f t="shared" si="6"/>
        <v>#VALUE!</v>
      </c>
      <c r="AL6" t="e">
        <f t="shared" si="6"/>
        <v>#VALUE!</v>
      </c>
      <c r="AM6" t="e">
        <f t="shared" si="6"/>
        <v>#VALUE!</v>
      </c>
      <c r="AN6" t="e">
        <f t="shared" si="6"/>
        <v>#VALUE!</v>
      </c>
      <c r="AO6" t="e">
        <f t="shared" si="6"/>
        <v>#VALUE!</v>
      </c>
      <c r="AP6" t="e">
        <f t="shared" si="6"/>
        <v>#VALUE!</v>
      </c>
      <c r="AQ6" t="e">
        <f t="shared" si="6"/>
        <v>#VALUE!</v>
      </c>
      <c r="AR6" t="e">
        <f t="shared" si="6"/>
        <v>#VALUE!</v>
      </c>
      <c r="AS6" t="e">
        <f t="shared" si="6"/>
        <v>#VALUE!</v>
      </c>
      <c r="AT6" t="e">
        <f t="shared" si="6"/>
        <v>#VALUE!</v>
      </c>
      <c r="AU6" s="2" t="e">
        <f t="shared" ref="AU6:AU28" si="7">IF(K6=0,I6,IF(K6&lt;=18,CHOOSE(K6,L6,M6,N6,O6,P6,Q6,R6,S6,T6,U6,V6,W6,X6,Y6,Z6,AA6,AB6,AC6),CHOOSE(K6-18,AD6,AE6,AF6,AG6,AH6,AI6,AJ6,AK6,AL6,AM6,AN6,AO6,AP6,AQ6,AR6,AS6,AT6)))</f>
        <v>#VALUE!</v>
      </c>
      <c r="AV6" t="e">
        <f t="shared" ref="AV6:AV28" si="8">MOD(MOD(AU6,16000),16)</f>
        <v>#VALUE!</v>
      </c>
      <c r="AW6" t="e">
        <f t="shared" ref="AW6:AW28" si="9">MOD(MOD(INT(AU6/16),16000),16)</f>
        <v>#VALUE!</v>
      </c>
      <c r="AX6" t="e">
        <f t="shared" ref="AX6:AX28" si="10">MOD(MOD(INT(INT(AU6/16)/16),16000),16)</f>
        <v>#VALUE!</v>
      </c>
      <c r="AY6" t="e">
        <f t="shared" ref="AY6:AY28" si="11">MOD(MOD(INT(INT(INT(AU6/16)/16)/16),16000),16)</f>
        <v>#VALUE!</v>
      </c>
      <c r="AZ6" t="e">
        <f t="shared" ref="AZ6:AZ28" si="12">MOD(MOD(INT(INT(INT(INT(AU6/16)/16)/16)/16),16000),16)</f>
        <v>#VALUE!</v>
      </c>
      <c r="BA6" t="e">
        <f t="shared" ref="BA6:BA28" si="13">MOD(MOD(INT(INT(INT(INT(INT((AU6/16)/16)/16)/16)/16)),16000),16)</f>
        <v>#VALUE!</v>
      </c>
      <c r="BB6" t="e">
        <f t="shared" ref="BB6:BB28" si="14">MOD(MOD(INT(INT(INT(INT(INT(INT((AU6/16)/16)/16)/16)/16)/16)),16000),16)</f>
        <v>#VALUE!</v>
      </c>
      <c r="BC6" t="e">
        <f t="shared" ref="BC6:BC28" si="15">MOD(INT(INT(INT(INT(INT(INT(INT((AU6/16)/16)/16)/16)/16)/16)/16)),16)</f>
        <v>#VALUE!</v>
      </c>
      <c r="BD6" t="e">
        <f t="shared" ref="BD6:BD28" si="16">INT(INT(INT(INT(INT(INT(INT((AU6/16)/16)/16)/16)/16)/16)/16))</f>
        <v>#VALUE!</v>
      </c>
      <c r="BE6" t="e">
        <f t="shared" ref="BE6:BE28" si="17">MOD(INT(BD6/16),16)</f>
        <v>#VALUE!</v>
      </c>
      <c r="BF6" t="e">
        <f t="shared" ref="BF6:BF28" si="18">MOD(INT(INT(BD6/16)/16),16)</f>
        <v>#VALUE!</v>
      </c>
      <c r="BG6" s="3" t="e">
        <f t="shared" ref="BG6:BG28" si="19">IF(BF6=5,BT$9,IF(BF6=4,BT$8,IF(BF6=3,BT$7,IF(BF6=2,BT$6,IF(BF6=1,BT$5,IF(BF6=0,BT$4,""))))))</f>
        <v>#VALUE!</v>
      </c>
      <c r="BH6" s="1"/>
      <c r="BI6" s="2" t="e">
        <f t="shared" ref="BI6:BI28" si="20">(BB6+BC6*16+BE6*16^2)</f>
        <v>#VALUE!</v>
      </c>
      <c r="BJ6" s="2" t="e">
        <f t="shared" ref="BJ6:BJ28" si="21">IF(BI6&gt;=1000, MID(BI6,1,1)&amp;MID(BI6,2,1)&amp;"."&amp;MID(BI6,3,1)&amp;MID(BI6,4,1), MID(BI6,1,1)&amp;"."&amp;MID(BI6,2,1)&amp;MID(BI6,3,1)&amp;MID(BI6,4,1))</f>
        <v>#VALUE!</v>
      </c>
      <c r="BK6" s="2" t="e">
        <f t="shared" ref="BK6:BK28" si="22">(AY6+AZ6*16+(IF(BA6&gt;5,16^2,0)))</f>
        <v>#VALUE!</v>
      </c>
      <c r="BL6" s="2" t="e">
        <f t="shared" ref="BL6:BL28" si="23">IF(BP6="ENc1",BK6,IF(BP6="EN",BK6*5,IF(BP6="CCA/SAE",BK6*5,IF(BP6="SAE",BK6*5,IF(BP6="IEC",BK6*5,IF(BP6="DIN",BK6*5,BK6*5))))))</f>
        <v>#VALUE!</v>
      </c>
      <c r="BM6" s="2" t="e">
        <f t="shared" si="1"/>
        <v>#VALUE!</v>
      </c>
      <c r="BN6" s="3" t="e">
        <f t="shared" ref="BN6:BN28" si="24">BM6</f>
        <v>#VALUE!</v>
      </c>
      <c r="BO6" s="35" t="e">
        <f t="shared" ref="BO6:BO28" si="25">IF(BA6&gt;=6,BA6-7,BA6)</f>
        <v>#VALUE!</v>
      </c>
      <c r="BP6" s="1" t="e">
        <f t="shared" ref="BP6:BP28" si="26">IF((BO6)=0,"CCA/SAE",IF((BO6)=1,"EN",IF((BO6)=2,"JIS",IF((BO6)=3,"DIN",IF((BO6)=4,"IEC",IF((BO6)=5,"CA/MCA"," "))))))</f>
        <v>#VALUE!</v>
      </c>
      <c r="BQ6" s="3" t="e">
        <f t="shared" si="2"/>
        <v>#VALUE!</v>
      </c>
      <c r="BR6" s="1" t="e">
        <f>BP6</f>
        <v>#VALUE!</v>
      </c>
      <c r="BS6" s="28" t="s">
        <v>21</v>
      </c>
      <c r="BT6" s="29" t="str">
        <f>IF(B1=1,"BAD &amp; REPLACE",IF(B1=4,"A REMPLACER",IF(B1=3,"DEFEKT/ERSETZEN",IF(B1=2,"MALA-REEMPLAZAR",IF(B1=5,"DIFETT. SOSTIT.",IF(B1=6,"RUIM &amp; SUBSTITUA",IF(B1=7,"SLECHT &amp; VERVANG"," ")))))))</f>
        <v>BAD &amp; REPLACE</v>
      </c>
    </row>
    <row r="7" spans="1:72" ht="19.5">
      <c r="A7" s="26"/>
      <c r="B7" s="27"/>
      <c r="E7" s="3">
        <f>Sheet1!B5</f>
        <v>0</v>
      </c>
      <c r="F7" s="1"/>
      <c r="G7" s="3" t="str">
        <f t="shared" si="3"/>
        <v/>
      </c>
      <c r="H7" s="1"/>
      <c r="I7" s="3" t="e">
        <f t="shared" ref="I7:I28" si="27">IF(CODE(MID(G7,1,1))&gt;=65,CODE(MID(G7,1,1))-55,CODE(MID(G7,1,1))-48)*36^7+IF(CODE(MID(G7,2,1))&gt;=65,CODE(MID(G7,2,1))-55,CODE(MID(G7,2,1))-48)*36^6+IF(CODE(MID(G7,3,1))&gt;=65,CODE(MID(G7,3,1))-55,CODE(MID(G7,3,1))-48)*36^5+IF(CODE(MID(G7,4,1))&gt;=65,CODE(MID(G7,4,1))-55,CODE(MID(G7,4,1))-48)*36^4+IF(CODE(MID(G7,5,1))&gt;=65,CODE(MID(G7,5,1))-55,CODE(MID(G7,5,1))-48)*36^3+IF(CODE(MID(G7,6,1))&gt;=65,CODE(MID(G7,6,1))-55,CODE(MID(G7,6,1))-48)*36^2+IF(CODE(MID(G7,7,1))&gt;=65,CODE(MID(G7,7,1))-55,CODE(MID(G7,7,1))-48)*36^1+IF(CODE(MID(G7,8,1))&gt;=65,CODE(MID(G7,8,1))-55,CODE(MID(G7,8,1))-48)</f>
        <v>#VALUE!</v>
      </c>
      <c r="J7" s="1"/>
      <c r="K7" s="6">
        <f t="shared" si="4"/>
        <v>0</v>
      </c>
      <c r="L7" t="e">
        <f t="shared" si="5"/>
        <v>#VALUE!</v>
      </c>
      <c r="M7" t="e">
        <f t="shared" ref="M7:AB28" si="28">IF(MOD(MOD(L7,20000),2)=1,INT(L7/2)+549755813888,INT(L7/2))</f>
        <v>#VALUE!</v>
      </c>
      <c r="N7" t="e">
        <f t="shared" si="28"/>
        <v>#VALUE!</v>
      </c>
      <c r="O7" t="e">
        <f t="shared" si="28"/>
        <v>#VALUE!</v>
      </c>
      <c r="P7" t="e">
        <f t="shared" si="28"/>
        <v>#VALUE!</v>
      </c>
      <c r="Q7" t="e">
        <f t="shared" si="28"/>
        <v>#VALUE!</v>
      </c>
      <c r="R7" t="e">
        <f t="shared" si="28"/>
        <v>#VALUE!</v>
      </c>
      <c r="S7" t="e">
        <f t="shared" si="28"/>
        <v>#VALUE!</v>
      </c>
      <c r="T7" t="e">
        <f t="shared" si="28"/>
        <v>#VALUE!</v>
      </c>
      <c r="U7" t="e">
        <f t="shared" si="28"/>
        <v>#VALUE!</v>
      </c>
      <c r="V7" t="e">
        <f t="shared" si="28"/>
        <v>#VALUE!</v>
      </c>
      <c r="W7" t="e">
        <f t="shared" si="28"/>
        <v>#VALUE!</v>
      </c>
      <c r="X7" t="e">
        <f t="shared" si="28"/>
        <v>#VALUE!</v>
      </c>
      <c r="Y7" t="e">
        <f t="shared" si="28"/>
        <v>#VALUE!</v>
      </c>
      <c r="Z7" t="e">
        <f t="shared" si="28"/>
        <v>#VALUE!</v>
      </c>
      <c r="AA7" t="e">
        <f t="shared" si="28"/>
        <v>#VALUE!</v>
      </c>
      <c r="AB7" t="e">
        <f t="shared" si="28"/>
        <v>#VALUE!</v>
      </c>
      <c r="AC7" t="e">
        <f t="shared" ref="AC7:AT7" si="29">IF(MOD(MOD(AB7,20000),2)=1,INT(AB7/2)+549755813888,INT(AB7/2))</f>
        <v>#VALUE!</v>
      </c>
      <c r="AD7" t="e">
        <f t="shared" si="29"/>
        <v>#VALUE!</v>
      </c>
      <c r="AE7" t="e">
        <f t="shared" si="29"/>
        <v>#VALUE!</v>
      </c>
      <c r="AF7" t="e">
        <f t="shared" si="29"/>
        <v>#VALUE!</v>
      </c>
      <c r="AG7" t="e">
        <f t="shared" si="29"/>
        <v>#VALUE!</v>
      </c>
      <c r="AH7" t="e">
        <f t="shared" si="29"/>
        <v>#VALUE!</v>
      </c>
      <c r="AI7" t="e">
        <f t="shared" si="29"/>
        <v>#VALUE!</v>
      </c>
      <c r="AJ7" t="e">
        <f t="shared" si="29"/>
        <v>#VALUE!</v>
      </c>
      <c r="AK7" t="e">
        <f t="shared" si="29"/>
        <v>#VALUE!</v>
      </c>
      <c r="AL7" t="e">
        <f t="shared" si="29"/>
        <v>#VALUE!</v>
      </c>
      <c r="AM7" t="e">
        <f t="shared" si="29"/>
        <v>#VALUE!</v>
      </c>
      <c r="AN7" t="e">
        <f t="shared" si="29"/>
        <v>#VALUE!</v>
      </c>
      <c r="AO7" t="e">
        <f t="shared" si="29"/>
        <v>#VALUE!</v>
      </c>
      <c r="AP7" t="e">
        <f t="shared" si="29"/>
        <v>#VALUE!</v>
      </c>
      <c r="AQ7" t="e">
        <f t="shared" si="29"/>
        <v>#VALUE!</v>
      </c>
      <c r="AR7" t="e">
        <f t="shared" si="29"/>
        <v>#VALUE!</v>
      </c>
      <c r="AS7" t="e">
        <f t="shared" si="29"/>
        <v>#VALUE!</v>
      </c>
      <c r="AT7" t="e">
        <f t="shared" si="29"/>
        <v>#VALUE!</v>
      </c>
      <c r="AU7" s="2" t="e">
        <f t="shared" si="7"/>
        <v>#VALUE!</v>
      </c>
      <c r="AV7" t="e">
        <f t="shared" si="8"/>
        <v>#VALUE!</v>
      </c>
      <c r="AW7" t="e">
        <f t="shared" si="9"/>
        <v>#VALUE!</v>
      </c>
      <c r="AX7" t="e">
        <f t="shared" si="10"/>
        <v>#VALUE!</v>
      </c>
      <c r="AY7" t="e">
        <f t="shared" si="11"/>
        <v>#VALUE!</v>
      </c>
      <c r="AZ7" t="e">
        <f t="shared" si="12"/>
        <v>#VALUE!</v>
      </c>
      <c r="BA7" t="e">
        <f t="shared" si="13"/>
        <v>#VALUE!</v>
      </c>
      <c r="BB7" t="e">
        <f t="shared" si="14"/>
        <v>#VALUE!</v>
      </c>
      <c r="BC7" t="e">
        <f t="shared" si="15"/>
        <v>#VALUE!</v>
      </c>
      <c r="BD7" t="e">
        <f t="shared" si="16"/>
        <v>#VALUE!</v>
      </c>
      <c r="BE7" t="e">
        <f t="shared" si="17"/>
        <v>#VALUE!</v>
      </c>
      <c r="BF7" t="e">
        <f t="shared" si="18"/>
        <v>#VALUE!</v>
      </c>
      <c r="BG7" s="3" t="e">
        <f t="shared" si="19"/>
        <v>#VALUE!</v>
      </c>
      <c r="BH7" s="1"/>
      <c r="BI7" s="2" t="e">
        <f t="shared" si="20"/>
        <v>#VALUE!</v>
      </c>
      <c r="BJ7" s="2" t="e">
        <f t="shared" si="21"/>
        <v>#VALUE!</v>
      </c>
      <c r="BK7" s="2" t="e">
        <f>(AY7+AZ7*16+(IF(BA7&gt;5,16^2,0)))</f>
        <v>#VALUE!</v>
      </c>
      <c r="BL7" s="2" t="e">
        <f t="shared" si="23"/>
        <v>#VALUE!</v>
      </c>
      <c r="BM7" s="2" t="e">
        <f>IF(BP7="AH",BL7,INT(BL7))</f>
        <v>#VALUE!</v>
      </c>
      <c r="BN7" s="3" t="e">
        <f t="shared" si="24"/>
        <v>#VALUE!</v>
      </c>
      <c r="BO7" s="35" t="e">
        <f t="shared" si="25"/>
        <v>#VALUE!</v>
      </c>
      <c r="BP7" s="1" t="e">
        <f t="shared" si="26"/>
        <v>#VALUE!</v>
      </c>
      <c r="BQ7" s="3" t="e">
        <f t="shared" si="2"/>
        <v>#VALUE!</v>
      </c>
      <c r="BR7" s="1" t="e">
        <f>BP7</f>
        <v>#VALUE!</v>
      </c>
      <c r="BS7" s="28" t="s">
        <v>22</v>
      </c>
      <c r="BT7" s="29" t="str">
        <f>IF(B1=1,"MARGINAL BATTERY",IF(B1=4,"MARGINAL",IF(B1=3,"RAND",IF(B1=2,"MARGINAL",IF(B1=5,"QUASI SCARICA",IF(B1=6,"MARGINAL",IF(B1=7,"MARGINAL BATTERY"," ")))))))</f>
        <v>MARGINAL BATTERY</v>
      </c>
    </row>
    <row r="8" spans="1:72">
      <c r="A8" s="25"/>
      <c r="B8" s="25"/>
      <c r="E8" s="3">
        <f>Sheet1!B6</f>
        <v>0</v>
      </c>
      <c r="F8" s="1"/>
      <c r="G8" s="3" t="str">
        <f t="shared" si="3"/>
        <v/>
      </c>
      <c r="H8" s="1"/>
      <c r="I8" s="3" t="e">
        <f t="shared" si="27"/>
        <v>#VALUE!</v>
      </c>
      <c r="J8" s="1"/>
      <c r="K8" s="6">
        <f t="shared" si="4"/>
        <v>0</v>
      </c>
      <c r="L8" t="e">
        <f t="shared" si="5"/>
        <v>#VALUE!</v>
      </c>
      <c r="M8" t="e">
        <f t="shared" si="28"/>
        <v>#VALUE!</v>
      </c>
      <c r="N8" t="e">
        <f t="shared" si="28"/>
        <v>#VALUE!</v>
      </c>
      <c r="O8" t="e">
        <f t="shared" si="28"/>
        <v>#VALUE!</v>
      </c>
      <c r="P8" t="e">
        <f t="shared" si="28"/>
        <v>#VALUE!</v>
      </c>
      <c r="Q8" t="e">
        <f t="shared" si="28"/>
        <v>#VALUE!</v>
      </c>
      <c r="R8" t="e">
        <f t="shared" si="28"/>
        <v>#VALUE!</v>
      </c>
      <c r="S8" t="e">
        <f t="shared" si="28"/>
        <v>#VALUE!</v>
      </c>
      <c r="T8" t="e">
        <f t="shared" si="28"/>
        <v>#VALUE!</v>
      </c>
      <c r="U8" t="e">
        <f t="shared" si="28"/>
        <v>#VALUE!</v>
      </c>
      <c r="V8" t="e">
        <f t="shared" si="28"/>
        <v>#VALUE!</v>
      </c>
      <c r="W8" t="e">
        <f t="shared" si="28"/>
        <v>#VALUE!</v>
      </c>
      <c r="X8" t="e">
        <f t="shared" si="28"/>
        <v>#VALUE!</v>
      </c>
      <c r="Y8" t="e">
        <f t="shared" si="28"/>
        <v>#VALUE!</v>
      </c>
      <c r="Z8" t="e">
        <f t="shared" si="28"/>
        <v>#VALUE!</v>
      </c>
      <c r="AA8" t="e">
        <f t="shared" si="28"/>
        <v>#VALUE!</v>
      </c>
      <c r="AB8" t="e">
        <f t="shared" si="28"/>
        <v>#VALUE!</v>
      </c>
      <c r="AC8" t="e">
        <f t="shared" ref="AC8:AT8" si="30">IF(MOD(MOD(AB8,20000),2)=1,INT(AB8/2)+549755813888,INT(AB8/2))</f>
        <v>#VALUE!</v>
      </c>
      <c r="AD8" t="e">
        <f t="shared" si="30"/>
        <v>#VALUE!</v>
      </c>
      <c r="AE8" t="e">
        <f t="shared" si="30"/>
        <v>#VALUE!</v>
      </c>
      <c r="AF8" t="e">
        <f t="shared" si="30"/>
        <v>#VALUE!</v>
      </c>
      <c r="AG8" t="e">
        <f t="shared" si="30"/>
        <v>#VALUE!</v>
      </c>
      <c r="AH8" t="e">
        <f t="shared" si="30"/>
        <v>#VALUE!</v>
      </c>
      <c r="AI8" t="e">
        <f t="shared" si="30"/>
        <v>#VALUE!</v>
      </c>
      <c r="AJ8" t="e">
        <f t="shared" si="30"/>
        <v>#VALUE!</v>
      </c>
      <c r="AK8" t="e">
        <f t="shared" si="30"/>
        <v>#VALUE!</v>
      </c>
      <c r="AL8" t="e">
        <f t="shared" si="30"/>
        <v>#VALUE!</v>
      </c>
      <c r="AM8" t="e">
        <f t="shared" si="30"/>
        <v>#VALUE!</v>
      </c>
      <c r="AN8" t="e">
        <f t="shared" si="30"/>
        <v>#VALUE!</v>
      </c>
      <c r="AO8" t="e">
        <f t="shared" si="30"/>
        <v>#VALUE!</v>
      </c>
      <c r="AP8" t="e">
        <f t="shared" si="30"/>
        <v>#VALUE!</v>
      </c>
      <c r="AQ8" t="e">
        <f t="shared" si="30"/>
        <v>#VALUE!</v>
      </c>
      <c r="AR8" t="e">
        <f t="shared" si="30"/>
        <v>#VALUE!</v>
      </c>
      <c r="AS8" t="e">
        <f t="shared" si="30"/>
        <v>#VALUE!</v>
      </c>
      <c r="AT8" t="e">
        <f t="shared" si="30"/>
        <v>#VALUE!</v>
      </c>
      <c r="AU8" s="2" t="e">
        <f t="shared" si="7"/>
        <v>#VALUE!</v>
      </c>
      <c r="AV8" t="e">
        <f t="shared" si="8"/>
        <v>#VALUE!</v>
      </c>
      <c r="AW8" t="e">
        <f t="shared" si="9"/>
        <v>#VALUE!</v>
      </c>
      <c r="AX8" t="e">
        <f t="shared" si="10"/>
        <v>#VALUE!</v>
      </c>
      <c r="AY8" t="e">
        <f t="shared" si="11"/>
        <v>#VALUE!</v>
      </c>
      <c r="AZ8" t="e">
        <f t="shared" si="12"/>
        <v>#VALUE!</v>
      </c>
      <c r="BA8" t="e">
        <f t="shared" si="13"/>
        <v>#VALUE!</v>
      </c>
      <c r="BB8" t="e">
        <f t="shared" si="14"/>
        <v>#VALUE!</v>
      </c>
      <c r="BC8" t="e">
        <f t="shared" si="15"/>
        <v>#VALUE!</v>
      </c>
      <c r="BD8" t="e">
        <f t="shared" si="16"/>
        <v>#VALUE!</v>
      </c>
      <c r="BE8" t="e">
        <f t="shared" si="17"/>
        <v>#VALUE!</v>
      </c>
      <c r="BF8" t="e">
        <f t="shared" si="18"/>
        <v>#VALUE!</v>
      </c>
      <c r="BG8" s="3" t="e">
        <f t="shared" si="19"/>
        <v>#VALUE!</v>
      </c>
      <c r="BH8" s="1"/>
      <c r="BI8" s="2" t="e">
        <f t="shared" si="20"/>
        <v>#VALUE!</v>
      </c>
      <c r="BJ8" s="2" t="e">
        <f t="shared" si="21"/>
        <v>#VALUE!</v>
      </c>
      <c r="BK8" s="2" t="e">
        <f t="shared" si="22"/>
        <v>#VALUE!</v>
      </c>
      <c r="BL8" s="2" t="e">
        <f t="shared" si="23"/>
        <v>#VALUE!</v>
      </c>
      <c r="BM8" s="2" t="e">
        <f t="shared" si="1"/>
        <v>#VALUE!</v>
      </c>
      <c r="BN8" s="3" t="e">
        <f t="shared" si="24"/>
        <v>#VALUE!</v>
      </c>
      <c r="BO8" s="35" t="e">
        <f t="shared" si="25"/>
        <v>#VALUE!</v>
      </c>
      <c r="BP8" s="1" t="e">
        <f t="shared" si="26"/>
        <v>#VALUE!</v>
      </c>
      <c r="BQ8" s="3" t="e">
        <f t="shared" si="2"/>
        <v>#VALUE!</v>
      </c>
      <c r="BR8" s="1" t="e">
        <f t="shared" ref="BR8:BR28" si="31">BP8</f>
        <v>#VALUE!</v>
      </c>
      <c r="BS8" s="28" t="s">
        <v>23</v>
      </c>
      <c r="BT8" s="29" t="str">
        <f>IF(B1=1,"RECHARGE RETEST",IF(B1=4,"CHARGER &amp; TESTER",IF(B1=3,"LADEN &amp; PRUEFEN",IF(B1=2,"RECARGAR-PROBAR",IF(B1=5,"RICAR. RIPROVA",IF(B1=6,"CARREGUE &amp; TESTE",IF(B1=7,"LADEN + TESTEN"," ")))))))</f>
        <v>RECHARGE RETEST</v>
      </c>
    </row>
    <row r="9" spans="1:72">
      <c r="A9" s="25"/>
      <c r="B9" s="25"/>
      <c r="E9" s="3">
        <f>Sheet1!B7</f>
        <v>0</v>
      </c>
      <c r="F9" s="1"/>
      <c r="G9" s="3" t="str">
        <f t="shared" si="3"/>
        <v/>
      </c>
      <c r="H9" s="1"/>
      <c r="I9" s="3" t="e">
        <f t="shared" si="27"/>
        <v>#VALUE!</v>
      </c>
      <c r="J9" s="1"/>
      <c r="K9" s="6">
        <f t="shared" si="4"/>
        <v>0</v>
      </c>
      <c r="L9" t="e">
        <f t="shared" si="5"/>
        <v>#VALUE!</v>
      </c>
      <c r="M9" t="e">
        <f t="shared" si="28"/>
        <v>#VALUE!</v>
      </c>
      <c r="N9" t="e">
        <f t="shared" si="28"/>
        <v>#VALUE!</v>
      </c>
      <c r="O9" t="e">
        <f t="shared" si="28"/>
        <v>#VALUE!</v>
      </c>
      <c r="P9" t="e">
        <f t="shared" si="28"/>
        <v>#VALUE!</v>
      </c>
      <c r="Q9" t="e">
        <f t="shared" si="28"/>
        <v>#VALUE!</v>
      </c>
      <c r="R9" t="e">
        <f t="shared" si="28"/>
        <v>#VALUE!</v>
      </c>
      <c r="S9" t="e">
        <f t="shared" si="28"/>
        <v>#VALUE!</v>
      </c>
      <c r="T9" t="e">
        <f t="shared" si="28"/>
        <v>#VALUE!</v>
      </c>
      <c r="U9" t="e">
        <f t="shared" si="28"/>
        <v>#VALUE!</v>
      </c>
      <c r="V9" t="e">
        <f t="shared" si="28"/>
        <v>#VALUE!</v>
      </c>
      <c r="W9" t="e">
        <f t="shared" si="28"/>
        <v>#VALUE!</v>
      </c>
      <c r="X9" t="e">
        <f t="shared" si="28"/>
        <v>#VALUE!</v>
      </c>
      <c r="Y9" t="e">
        <f t="shared" si="28"/>
        <v>#VALUE!</v>
      </c>
      <c r="Z9" t="e">
        <f t="shared" si="28"/>
        <v>#VALUE!</v>
      </c>
      <c r="AA9" t="e">
        <f t="shared" si="28"/>
        <v>#VALUE!</v>
      </c>
      <c r="AB9" t="e">
        <f t="shared" si="28"/>
        <v>#VALUE!</v>
      </c>
      <c r="AC9" t="e">
        <f t="shared" ref="AC9:AT9" si="32">IF(MOD(MOD(AB9,20000),2)=1,INT(AB9/2)+549755813888,INT(AB9/2))</f>
        <v>#VALUE!</v>
      </c>
      <c r="AD9" t="e">
        <f t="shared" si="32"/>
        <v>#VALUE!</v>
      </c>
      <c r="AE9" t="e">
        <f t="shared" si="32"/>
        <v>#VALUE!</v>
      </c>
      <c r="AF9" t="e">
        <f t="shared" si="32"/>
        <v>#VALUE!</v>
      </c>
      <c r="AG9" t="e">
        <f t="shared" si="32"/>
        <v>#VALUE!</v>
      </c>
      <c r="AH9" t="e">
        <f t="shared" si="32"/>
        <v>#VALUE!</v>
      </c>
      <c r="AI9" t="e">
        <f t="shared" si="32"/>
        <v>#VALUE!</v>
      </c>
      <c r="AJ9" t="e">
        <f t="shared" si="32"/>
        <v>#VALUE!</v>
      </c>
      <c r="AK9" t="e">
        <f t="shared" si="32"/>
        <v>#VALUE!</v>
      </c>
      <c r="AL9" t="e">
        <f t="shared" si="32"/>
        <v>#VALUE!</v>
      </c>
      <c r="AM9" t="e">
        <f t="shared" si="32"/>
        <v>#VALUE!</v>
      </c>
      <c r="AN9" t="e">
        <f t="shared" si="32"/>
        <v>#VALUE!</v>
      </c>
      <c r="AO9" t="e">
        <f t="shared" si="32"/>
        <v>#VALUE!</v>
      </c>
      <c r="AP9" t="e">
        <f t="shared" si="32"/>
        <v>#VALUE!</v>
      </c>
      <c r="AQ9" t="e">
        <f t="shared" si="32"/>
        <v>#VALUE!</v>
      </c>
      <c r="AR9" t="e">
        <f t="shared" si="32"/>
        <v>#VALUE!</v>
      </c>
      <c r="AS9" t="e">
        <f t="shared" si="32"/>
        <v>#VALUE!</v>
      </c>
      <c r="AT9" t="e">
        <f t="shared" si="32"/>
        <v>#VALUE!</v>
      </c>
      <c r="AU9" s="2" t="e">
        <f t="shared" si="7"/>
        <v>#VALUE!</v>
      </c>
      <c r="AV9" t="e">
        <f t="shared" si="8"/>
        <v>#VALUE!</v>
      </c>
      <c r="AW9" t="e">
        <f t="shared" si="9"/>
        <v>#VALUE!</v>
      </c>
      <c r="AX9" t="e">
        <f t="shared" si="10"/>
        <v>#VALUE!</v>
      </c>
      <c r="AY9" t="e">
        <f t="shared" si="11"/>
        <v>#VALUE!</v>
      </c>
      <c r="AZ9" t="e">
        <f t="shared" si="12"/>
        <v>#VALUE!</v>
      </c>
      <c r="BA9" t="e">
        <f t="shared" si="13"/>
        <v>#VALUE!</v>
      </c>
      <c r="BB9" t="e">
        <f t="shared" si="14"/>
        <v>#VALUE!</v>
      </c>
      <c r="BC9" t="e">
        <f t="shared" si="15"/>
        <v>#VALUE!</v>
      </c>
      <c r="BD9" t="e">
        <f t="shared" si="16"/>
        <v>#VALUE!</v>
      </c>
      <c r="BE9" t="e">
        <f t="shared" si="17"/>
        <v>#VALUE!</v>
      </c>
      <c r="BF9" t="e">
        <f t="shared" si="18"/>
        <v>#VALUE!</v>
      </c>
      <c r="BG9" s="3" t="e">
        <f t="shared" si="19"/>
        <v>#VALUE!</v>
      </c>
      <c r="BH9" s="1"/>
      <c r="BI9" s="2" t="e">
        <f t="shared" si="20"/>
        <v>#VALUE!</v>
      </c>
      <c r="BJ9" s="2" t="e">
        <f t="shared" si="21"/>
        <v>#VALUE!</v>
      </c>
      <c r="BK9" s="2" t="e">
        <f t="shared" si="22"/>
        <v>#VALUE!</v>
      </c>
      <c r="BL9" s="2" t="e">
        <f t="shared" si="23"/>
        <v>#VALUE!</v>
      </c>
      <c r="BM9" s="2" t="e">
        <f t="shared" si="1"/>
        <v>#VALUE!</v>
      </c>
      <c r="BN9" s="3" t="e">
        <f t="shared" si="24"/>
        <v>#VALUE!</v>
      </c>
      <c r="BO9" s="35" t="e">
        <f t="shared" si="25"/>
        <v>#VALUE!</v>
      </c>
      <c r="BP9" s="1" t="e">
        <f t="shared" si="26"/>
        <v>#VALUE!</v>
      </c>
      <c r="BQ9" s="3" t="e">
        <f t="shared" si="2"/>
        <v>#VALUE!</v>
      </c>
      <c r="BR9" s="1" t="e">
        <f t="shared" si="31"/>
        <v>#VALUE!</v>
      </c>
      <c r="BT9" s="29" t="str">
        <f>IF(B1=1,"BAD CELL REPLACE",IF(B1=4,"CEL DEF. A REMPL",IF(B1=3,"ZELLE DEFEKT",IF(B1=2,"ELEMENTO MALA",IF(B1=5,"CELLA DIF.SOST.",IF(B1=6,"CEL.RUIM-SUBST.",IF(B1=7,"CEL KORTGESLOTEN"," ")))))))</f>
        <v>BAD CELL REPLACE</v>
      </c>
    </row>
    <row r="10" spans="1:72">
      <c r="A10" s="25"/>
      <c r="B10" s="25"/>
      <c r="E10" s="3">
        <f>Sheet1!B8</f>
        <v>0</v>
      </c>
      <c r="F10" s="1"/>
      <c r="G10" s="3" t="str">
        <f t="shared" si="3"/>
        <v/>
      </c>
      <c r="H10" s="1"/>
      <c r="I10" s="3" t="e">
        <f t="shared" si="27"/>
        <v>#VALUE!</v>
      </c>
      <c r="J10" s="1"/>
      <c r="K10" s="6">
        <f t="shared" si="4"/>
        <v>0</v>
      </c>
      <c r="L10" t="e">
        <f t="shared" si="5"/>
        <v>#VALUE!</v>
      </c>
      <c r="M10" t="e">
        <f t="shared" si="28"/>
        <v>#VALUE!</v>
      </c>
      <c r="N10" t="e">
        <f t="shared" si="28"/>
        <v>#VALUE!</v>
      </c>
      <c r="O10" t="e">
        <f t="shared" si="28"/>
        <v>#VALUE!</v>
      </c>
      <c r="P10" t="e">
        <f t="shared" si="28"/>
        <v>#VALUE!</v>
      </c>
      <c r="Q10" t="e">
        <f t="shared" si="28"/>
        <v>#VALUE!</v>
      </c>
      <c r="R10" t="e">
        <f t="shared" si="28"/>
        <v>#VALUE!</v>
      </c>
      <c r="S10" t="e">
        <f t="shared" si="28"/>
        <v>#VALUE!</v>
      </c>
      <c r="T10" t="e">
        <f t="shared" si="28"/>
        <v>#VALUE!</v>
      </c>
      <c r="U10" t="e">
        <f t="shared" si="28"/>
        <v>#VALUE!</v>
      </c>
      <c r="V10" t="e">
        <f t="shared" si="28"/>
        <v>#VALUE!</v>
      </c>
      <c r="W10" t="e">
        <f t="shared" si="28"/>
        <v>#VALUE!</v>
      </c>
      <c r="X10" t="e">
        <f t="shared" si="28"/>
        <v>#VALUE!</v>
      </c>
      <c r="Y10" t="e">
        <f t="shared" si="28"/>
        <v>#VALUE!</v>
      </c>
      <c r="Z10" t="e">
        <f t="shared" si="28"/>
        <v>#VALUE!</v>
      </c>
      <c r="AA10" t="e">
        <f t="shared" si="28"/>
        <v>#VALUE!</v>
      </c>
      <c r="AB10" t="e">
        <f t="shared" si="28"/>
        <v>#VALUE!</v>
      </c>
      <c r="AC10" t="e">
        <f t="shared" ref="AC10:AT10" si="33">IF(MOD(MOD(AB10,20000),2)=1,INT(AB10/2)+549755813888,INT(AB10/2))</f>
        <v>#VALUE!</v>
      </c>
      <c r="AD10" t="e">
        <f t="shared" si="33"/>
        <v>#VALUE!</v>
      </c>
      <c r="AE10" t="e">
        <f t="shared" si="33"/>
        <v>#VALUE!</v>
      </c>
      <c r="AF10" t="e">
        <f t="shared" si="33"/>
        <v>#VALUE!</v>
      </c>
      <c r="AG10" t="e">
        <f t="shared" si="33"/>
        <v>#VALUE!</v>
      </c>
      <c r="AH10" t="e">
        <f t="shared" si="33"/>
        <v>#VALUE!</v>
      </c>
      <c r="AI10" t="e">
        <f t="shared" si="33"/>
        <v>#VALUE!</v>
      </c>
      <c r="AJ10" t="e">
        <f t="shared" si="33"/>
        <v>#VALUE!</v>
      </c>
      <c r="AK10" t="e">
        <f t="shared" si="33"/>
        <v>#VALUE!</v>
      </c>
      <c r="AL10" t="e">
        <f t="shared" si="33"/>
        <v>#VALUE!</v>
      </c>
      <c r="AM10" t="e">
        <f t="shared" si="33"/>
        <v>#VALUE!</v>
      </c>
      <c r="AN10" t="e">
        <f t="shared" si="33"/>
        <v>#VALUE!</v>
      </c>
      <c r="AO10" t="e">
        <f t="shared" si="33"/>
        <v>#VALUE!</v>
      </c>
      <c r="AP10" t="e">
        <f t="shared" si="33"/>
        <v>#VALUE!</v>
      </c>
      <c r="AQ10" t="e">
        <f t="shared" si="33"/>
        <v>#VALUE!</v>
      </c>
      <c r="AR10" t="e">
        <f t="shared" si="33"/>
        <v>#VALUE!</v>
      </c>
      <c r="AS10" t="e">
        <f t="shared" si="33"/>
        <v>#VALUE!</v>
      </c>
      <c r="AT10" t="e">
        <f t="shared" si="33"/>
        <v>#VALUE!</v>
      </c>
      <c r="AU10" s="2" t="e">
        <f t="shared" si="7"/>
        <v>#VALUE!</v>
      </c>
      <c r="AV10" t="e">
        <f t="shared" si="8"/>
        <v>#VALUE!</v>
      </c>
      <c r="AW10" t="e">
        <f t="shared" si="9"/>
        <v>#VALUE!</v>
      </c>
      <c r="AX10" t="e">
        <f t="shared" si="10"/>
        <v>#VALUE!</v>
      </c>
      <c r="AY10" t="e">
        <f t="shared" si="11"/>
        <v>#VALUE!</v>
      </c>
      <c r="AZ10" t="e">
        <f t="shared" si="12"/>
        <v>#VALUE!</v>
      </c>
      <c r="BA10" t="e">
        <f t="shared" si="13"/>
        <v>#VALUE!</v>
      </c>
      <c r="BB10" t="e">
        <f t="shared" si="14"/>
        <v>#VALUE!</v>
      </c>
      <c r="BC10" t="e">
        <f t="shared" si="15"/>
        <v>#VALUE!</v>
      </c>
      <c r="BD10" t="e">
        <f t="shared" si="16"/>
        <v>#VALUE!</v>
      </c>
      <c r="BE10" t="e">
        <f t="shared" si="17"/>
        <v>#VALUE!</v>
      </c>
      <c r="BF10" t="e">
        <f t="shared" si="18"/>
        <v>#VALUE!</v>
      </c>
      <c r="BG10" s="3" t="e">
        <f t="shared" si="19"/>
        <v>#VALUE!</v>
      </c>
      <c r="BH10" s="1"/>
      <c r="BI10" s="2" t="e">
        <f t="shared" si="20"/>
        <v>#VALUE!</v>
      </c>
      <c r="BJ10" s="2" t="e">
        <f t="shared" si="21"/>
        <v>#VALUE!</v>
      </c>
      <c r="BK10" s="2" t="e">
        <f t="shared" si="22"/>
        <v>#VALUE!</v>
      </c>
      <c r="BL10" s="2" t="e">
        <f t="shared" si="23"/>
        <v>#VALUE!</v>
      </c>
      <c r="BM10" s="2" t="e">
        <f t="shared" si="1"/>
        <v>#VALUE!</v>
      </c>
      <c r="BN10" s="3" t="e">
        <f t="shared" si="24"/>
        <v>#VALUE!</v>
      </c>
      <c r="BO10" s="35" t="e">
        <f t="shared" si="25"/>
        <v>#VALUE!</v>
      </c>
      <c r="BP10" s="1" t="e">
        <f t="shared" si="26"/>
        <v>#VALUE!</v>
      </c>
      <c r="BQ10" s="3" t="e">
        <f t="shared" si="2"/>
        <v>#VALUE!</v>
      </c>
      <c r="BR10" s="1" t="e">
        <f t="shared" si="31"/>
        <v>#VALUE!</v>
      </c>
      <c r="BT10">
        <v>0</v>
      </c>
    </row>
    <row r="11" spans="1:72">
      <c r="A11" s="25"/>
      <c r="B11" s="25"/>
      <c r="E11" s="3">
        <f>Sheet1!B9</f>
        <v>0</v>
      </c>
      <c r="F11" s="1"/>
      <c r="G11" s="3" t="str">
        <f t="shared" si="3"/>
        <v/>
      </c>
      <c r="H11" s="1"/>
      <c r="I11" s="3" t="e">
        <f t="shared" si="27"/>
        <v>#VALUE!</v>
      </c>
      <c r="J11" s="1"/>
      <c r="K11" s="6">
        <f t="shared" si="4"/>
        <v>0</v>
      </c>
      <c r="L11" t="e">
        <f t="shared" si="5"/>
        <v>#VALUE!</v>
      </c>
      <c r="M11" t="e">
        <f t="shared" si="28"/>
        <v>#VALUE!</v>
      </c>
      <c r="N11" t="e">
        <f t="shared" si="28"/>
        <v>#VALUE!</v>
      </c>
      <c r="O11" t="e">
        <f t="shared" si="28"/>
        <v>#VALUE!</v>
      </c>
      <c r="P11" t="e">
        <f t="shared" si="28"/>
        <v>#VALUE!</v>
      </c>
      <c r="Q11" t="e">
        <f t="shared" si="28"/>
        <v>#VALUE!</v>
      </c>
      <c r="R11" t="e">
        <f t="shared" si="28"/>
        <v>#VALUE!</v>
      </c>
      <c r="S11" t="e">
        <f t="shared" si="28"/>
        <v>#VALUE!</v>
      </c>
      <c r="T11" t="e">
        <f t="shared" si="28"/>
        <v>#VALUE!</v>
      </c>
      <c r="U11" t="e">
        <f t="shared" si="28"/>
        <v>#VALUE!</v>
      </c>
      <c r="V11" t="e">
        <f t="shared" si="28"/>
        <v>#VALUE!</v>
      </c>
      <c r="W11" t="e">
        <f t="shared" si="28"/>
        <v>#VALUE!</v>
      </c>
      <c r="X11" t="e">
        <f t="shared" si="28"/>
        <v>#VALUE!</v>
      </c>
      <c r="Y11" t="e">
        <f t="shared" si="28"/>
        <v>#VALUE!</v>
      </c>
      <c r="Z11" t="e">
        <f t="shared" si="28"/>
        <v>#VALUE!</v>
      </c>
      <c r="AA11" t="e">
        <f t="shared" si="28"/>
        <v>#VALUE!</v>
      </c>
      <c r="AB11" t="e">
        <f t="shared" si="28"/>
        <v>#VALUE!</v>
      </c>
      <c r="AC11" t="e">
        <f t="shared" ref="AC11:AT11" si="34">IF(MOD(MOD(AB11,20000),2)=1,INT(AB11/2)+549755813888,INT(AB11/2))</f>
        <v>#VALUE!</v>
      </c>
      <c r="AD11" t="e">
        <f t="shared" si="34"/>
        <v>#VALUE!</v>
      </c>
      <c r="AE11" t="e">
        <f t="shared" si="34"/>
        <v>#VALUE!</v>
      </c>
      <c r="AF11" t="e">
        <f t="shared" si="34"/>
        <v>#VALUE!</v>
      </c>
      <c r="AG11" t="e">
        <f t="shared" si="34"/>
        <v>#VALUE!</v>
      </c>
      <c r="AH11" t="e">
        <f t="shared" si="34"/>
        <v>#VALUE!</v>
      </c>
      <c r="AI11" t="e">
        <f t="shared" si="34"/>
        <v>#VALUE!</v>
      </c>
      <c r="AJ11" t="e">
        <f t="shared" si="34"/>
        <v>#VALUE!</v>
      </c>
      <c r="AK11" t="e">
        <f t="shared" si="34"/>
        <v>#VALUE!</v>
      </c>
      <c r="AL11" t="e">
        <f t="shared" si="34"/>
        <v>#VALUE!</v>
      </c>
      <c r="AM11" t="e">
        <f t="shared" si="34"/>
        <v>#VALUE!</v>
      </c>
      <c r="AN11" t="e">
        <f t="shared" si="34"/>
        <v>#VALUE!</v>
      </c>
      <c r="AO11" t="e">
        <f t="shared" si="34"/>
        <v>#VALUE!</v>
      </c>
      <c r="AP11" t="e">
        <f t="shared" si="34"/>
        <v>#VALUE!</v>
      </c>
      <c r="AQ11" t="e">
        <f t="shared" si="34"/>
        <v>#VALUE!</v>
      </c>
      <c r="AR11" t="e">
        <f t="shared" si="34"/>
        <v>#VALUE!</v>
      </c>
      <c r="AS11" t="e">
        <f t="shared" si="34"/>
        <v>#VALUE!</v>
      </c>
      <c r="AT11" t="e">
        <f t="shared" si="34"/>
        <v>#VALUE!</v>
      </c>
      <c r="AU11" s="2" t="e">
        <f t="shared" si="7"/>
        <v>#VALUE!</v>
      </c>
      <c r="AV11" t="e">
        <f t="shared" si="8"/>
        <v>#VALUE!</v>
      </c>
      <c r="AW11" t="e">
        <f t="shared" si="9"/>
        <v>#VALUE!</v>
      </c>
      <c r="AX11" t="e">
        <f t="shared" si="10"/>
        <v>#VALUE!</v>
      </c>
      <c r="AY11" t="e">
        <f t="shared" si="11"/>
        <v>#VALUE!</v>
      </c>
      <c r="AZ11" t="e">
        <f t="shared" si="12"/>
        <v>#VALUE!</v>
      </c>
      <c r="BA11" t="e">
        <f t="shared" si="13"/>
        <v>#VALUE!</v>
      </c>
      <c r="BB11" t="e">
        <f t="shared" si="14"/>
        <v>#VALUE!</v>
      </c>
      <c r="BC11" t="e">
        <f t="shared" si="15"/>
        <v>#VALUE!</v>
      </c>
      <c r="BD11" t="e">
        <f t="shared" si="16"/>
        <v>#VALUE!</v>
      </c>
      <c r="BE11" t="e">
        <f t="shared" si="17"/>
        <v>#VALUE!</v>
      </c>
      <c r="BF11" t="e">
        <f t="shared" si="18"/>
        <v>#VALUE!</v>
      </c>
      <c r="BG11" s="3" t="e">
        <f t="shared" si="19"/>
        <v>#VALUE!</v>
      </c>
      <c r="BH11" s="1"/>
      <c r="BI11" s="2" t="e">
        <f t="shared" si="20"/>
        <v>#VALUE!</v>
      </c>
      <c r="BJ11" s="2" t="e">
        <f t="shared" si="21"/>
        <v>#VALUE!</v>
      </c>
      <c r="BK11" s="2" t="e">
        <f t="shared" si="22"/>
        <v>#VALUE!</v>
      </c>
      <c r="BL11" s="2" t="e">
        <f t="shared" si="23"/>
        <v>#VALUE!</v>
      </c>
      <c r="BM11" s="2" t="e">
        <f t="shared" si="1"/>
        <v>#VALUE!</v>
      </c>
      <c r="BN11" s="3" t="e">
        <f t="shared" si="24"/>
        <v>#VALUE!</v>
      </c>
      <c r="BO11" s="35" t="e">
        <f t="shared" si="25"/>
        <v>#VALUE!</v>
      </c>
      <c r="BP11" s="1" t="e">
        <f t="shared" si="26"/>
        <v>#VALUE!</v>
      </c>
      <c r="BQ11" s="3" t="e">
        <f t="shared" si="2"/>
        <v>#VALUE!</v>
      </c>
      <c r="BR11" s="1" t="e">
        <f t="shared" si="31"/>
        <v>#VALUE!</v>
      </c>
    </row>
    <row r="12" spans="1:72">
      <c r="A12" s="25"/>
      <c r="B12" s="25"/>
      <c r="E12" s="3">
        <f>Sheet1!B10</f>
        <v>0</v>
      </c>
      <c r="F12" s="1"/>
      <c r="G12" s="3" t="str">
        <f t="shared" si="3"/>
        <v/>
      </c>
      <c r="H12" s="1"/>
      <c r="I12" s="3" t="e">
        <f t="shared" si="27"/>
        <v>#VALUE!</v>
      </c>
      <c r="J12" s="1"/>
      <c r="K12" s="6">
        <f t="shared" si="4"/>
        <v>0</v>
      </c>
      <c r="L12" t="e">
        <f t="shared" si="5"/>
        <v>#VALUE!</v>
      </c>
      <c r="M12" t="e">
        <f t="shared" si="28"/>
        <v>#VALUE!</v>
      </c>
      <c r="N12" t="e">
        <f t="shared" si="28"/>
        <v>#VALUE!</v>
      </c>
      <c r="O12" t="e">
        <f t="shared" si="28"/>
        <v>#VALUE!</v>
      </c>
      <c r="P12" t="e">
        <f t="shared" si="28"/>
        <v>#VALUE!</v>
      </c>
      <c r="Q12" t="e">
        <f t="shared" si="28"/>
        <v>#VALUE!</v>
      </c>
      <c r="R12" t="e">
        <f t="shared" si="28"/>
        <v>#VALUE!</v>
      </c>
      <c r="S12" t="e">
        <f t="shared" si="28"/>
        <v>#VALUE!</v>
      </c>
      <c r="T12" t="e">
        <f t="shared" si="28"/>
        <v>#VALUE!</v>
      </c>
      <c r="U12" t="e">
        <f t="shared" si="28"/>
        <v>#VALUE!</v>
      </c>
      <c r="V12" t="e">
        <f t="shared" si="28"/>
        <v>#VALUE!</v>
      </c>
      <c r="W12" t="e">
        <f t="shared" si="28"/>
        <v>#VALUE!</v>
      </c>
      <c r="X12" t="e">
        <f t="shared" si="28"/>
        <v>#VALUE!</v>
      </c>
      <c r="Y12" t="e">
        <f t="shared" si="28"/>
        <v>#VALUE!</v>
      </c>
      <c r="Z12" t="e">
        <f t="shared" si="28"/>
        <v>#VALUE!</v>
      </c>
      <c r="AA12" t="e">
        <f t="shared" si="28"/>
        <v>#VALUE!</v>
      </c>
      <c r="AB12" t="e">
        <f t="shared" ref="AB12:AT12" si="35">IF(MOD(MOD(AA12,20000),2)=1,INT(AA12/2)+549755813888,INT(AA12/2))</f>
        <v>#VALUE!</v>
      </c>
      <c r="AC12" t="e">
        <f t="shared" si="35"/>
        <v>#VALUE!</v>
      </c>
      <c r="AD12" t="e">
        <f t="shared" si="35"/>
        <v>#VALUE!</v>
      </c>
      <c r="AE12" t="e">
        <f t="shared" si="35"/>
        <v>#VALUE!</v>
      </c>
      <c r="AF12" t="e">
        <f t="shared" si="35"/>
        <v>#VALUE!</v>
      </c>
      <c r="AG12" t="e">
        <f t="shared" si="35"/>
        <v>#VALUE!</v>
      </c>
      <c r="AH12" t="e">
        <f t="shared" si="35"/>
        <v>#VALUE!</v>
      </c>
      <c r="AI12" t="e">
        <f t="shared" si="35"/>
        <v>#VALUE!</v>
      </c>
      <c r="AJ12" t="e">
        <f t="shared" si="35"/>
        <v>#VALUE!</v>
      </c>
      <c r="AK12" t="e">
        <f t="shared" si="35"/>
        <v>#VALUE!</v>
      </c>
      <c r="AL12" t="e">
        <f t="shared" si="35"/>
        <v>#VALUE!</v>
      </c>
      <c r="AM12" t="e">
        <f t="shared" si="35"/>
        <v>#VALUE!</v>
      </c>
      <c r="AN12" t="e">
        <f t="shared" si="35"/>
        <v>#VALUE!</v>
      </c>
      <c r="AO12" t="e">
        <f t="shared" si="35"/>
        <v>#VALUE!</v>
      </c>
      <c r="AP12" t="e">
        <f t="shared" si="35"/>
        <v>#VALUE!</v>
      </c>
      <c r="AQ12" t="e">
        <f t="shared" si="35"/>
        <v>#VALUE!</v>
      </c>
      <c r="AR12" t="e">
        <f t="shared" si="35"/>
        <v>#VALUE!</v>
      </c>
      <c r="AS12" t="e">
        <f t="shared" si="35"/>
        <v>#VALUE!</v>
      </c>
      <c r="AT12" t="e">
        <f t="shared" si="35"/>
        <v>#VALUE!</v>
      </c>
      <c r="AU12" s="2" t="e">
        <f t="shared" si="7"/>
        <v>#VALUE!</v>
      </c>
      <c r="AV12" t="e">
        <f t="shared" si="8"/>
        <v>#VALUE!</v>
      </c>
      <c r="AW12" t="e">
        <f t="shared" si="9"/>
        <v>#VALUE!</v>
      </c>
      <c r="AX12" t="e">
        <f t="shared" si="10"/>
        <v>#VALUE!</v>
      </c>
      <c r="AY12" t="e">
        <f t="shared" si="11"/>
        <v>#VALUE!</v>
      </c>
      <c r="AZ12" t="e">
        <f t="shared" si="12"/>
        <v>#VALUE!</v>
      </c>
      <c r="BA12" t="e">
        <f t="shared" si="13"/>
        <v>#VALUE!</v>
      </c>
      <c r="BB12" t="e">
        <f t="shared" si="14"/>
        <v>#VALUE!</v>
      </c>
      <c r="BC12" t="e">
        <f t="shared" si="15"/>
        <v>#VALUE!</v>
      </c>
      <c r="BD12" t="e">
        <f t="shared" si="16"/>
        <v>#VALUE!</v>
      </c>
      <c r="BE12" t="e">
        <f t="shared" si="17"/>
        <v>#VALUE!</v>
      </c>
      <c r="BF12" t="e">
        <f t="shared" si="18"/>
        <v>#VALUE!</v>
      </c>
      <c r="BG12" s="3" t="e">
        <f t="shared" si="19"/>
        <v>#VALUE!</v>
      </c>
      <c r="BH12" s="1"/>
      <c r="BI12" s="2" t="e">
        <f t="shared" si="20"/>
        <v>#VALUE!</v>
      </c>
      <c r="BJ12" s="2" t="e">
        <f t="shared" si="21"/>
        <v>#VALUE!</v>
      </c>
      <c r="BK12" s="2" t="e">
        <f t="shared" si="22"/>
        <v>#VALUE!</v>
      </c>
      <c r="BL12" s="2" t="e">
        <f t="shared" si="23"/>
        <v>#VALUE!</v>
      </c>
      <c r="BM12" s="2" t="e">
        <f t="shared" si="1"/>
        <v>#VALUE!</v>
      </c>
      <c r="BN12" s="3" t="e">
        <f t="shared" si="24"/>
        <v>#VALUE!</v>
      </c>
      <c r="BO12" s="35" t="e">
        <f t="shared" si="25"/>
        <v>#VALUE!</v>
      </c>
      <c r="BP12" s="1" t="e">
        <f t="shared" si="26"/>
        <v>#VALUE!</v>
      </c>
      <c r="BQ12" s="3" t="e">
        <f t="shared" si="2"/>
        <v>#VALUE!</v>
      </c>
      <c r="BR12" s="1" t="e">
        <f t="shared" si="31"/>
        <v>#VALUE!</v>
      </c>
    </row>
    <row r="13" spans="1:72">
      <c r="A13" s="25"/>
      <c r="B13" s="25"/>
      <c r="E13" s="3">
        <f>Sheet1!B11</f>
        <v>0</v>
      </c>
      <c r="F13" s="1"/>
      <c r="G13" s="3" t="str">
        <f t="shared" si="3"/>
        <v/>
      </c>
      <c r="H13" s="1"/>
      <c r="I13" s="3" t="e">
        <f t="shared" si="27"/>
        <v>#VALUE!</v>
      </c>
      <c r="J13" s="1"/>
      <c r="K13" s="6">
        <f t="shared" si="4"/>
        <v>0</v>
      </c>
      <c r="L13" t="e">
        <f t="shared" si="5"/>
        <v>#VALUE!</v>
      </c>
      <c r="M13" t="e">
        <f t="shared" si="28"/>
        <v>#VALUE!</v>
      </c>
      <c r="N13" t="e">
        <f t="shared" si="28"/>
        <v>#VALUE!</v>
      </c>
      <c r="O13" t="e">
        <f t="shared" si="28"/>
        <v>#VALUE!</v>
      </c>
      <c r="P13" t="e">
        <f t="shared" si="28"/>
        <v>#VALUE!</v>
      </c>
      <c r="Q13" t="e">
        <f t="shared" si="28"/>
        <v>#VALUE!</v>
      </c>
      <c r="R13" t="e">
        <f t="shared" si="28"/>
        <v>#VALUE!</v>
      </c>
      <c r="S13" t="e">
        <f t="shared" si="28"/>
        <v>#VALUE!</v>
      </c>
      <c r="T13" t="e">
        <f t="shared" si="28"/>
        <v>#VALUE!</v>
      </c>
      <c r="U13" t="e">
        <f t="shared" si="28"/>
        <v>#VALUE!</v>
      </c>
      <c r="V13" t="e">
        <f t="shared" si="28"/>
        <v>#VALUE!</v>
      </c>
      <c r="W13" t="e">
        <f t="shared" ref="W13:AT13" si="36">IF(MOD(MOD(V13,20000),2)=1,INT(V13/2)+549755813888,INT(V13/2))</f>
        <v>#VALUE!</v>
      </c>
      <c r="X13" t="e">
        <f t="shared" si="36"/>
        <v>#VALUE!</v>
      </c>
      <c r="Y13" t="e">
        <f t="shared" si="36"/>
        <v>#VALUE!</v>
      </c>
      <c r="Z13" t="e">
        <f t="shared" si="36"/>
        <v>#VALUE!</v>
      </c>
      <c r="AA13" t="e">
        <f t="shared" si="36"/>
        <v>#VALUE!</v>
      </c>
      <c r="AB13" t="e">
        <f t="shared" si="36"/>
        <v>#VALUE!</v>
      </c>
      <c r="AC13" t="e">
        <f t="shared" si="36"/>
        <v>#VALUE!</v>
      </c>
      <c r="AD13" t="e">
        <f t="shared" si="36"/>
        <v>#VALUE!</v>
      </c>
      <c r="AE13" t="e">
        <f t="shared" si="36"/>
        <v>#VALUE!</v>
      </c>
      <c r="AF13" t="e">
        <f t="shared" si="36"/>
        <v>#VALUE!</v>
      </c>
      <c r="AG13" t="e">
        <f t="shared" si="36"/>
        <v>#VALUE!</v>
      </c>
      <c r="AH13" t="e">
        <f t="shared" si="36"/>
        <v>#VALUE!</v>
      </c>
      <c r="AI13" t="e">
        <f t="shared" si="36"/>
        <v>#VALUE!</v>
      </c>
      <c r="AJ13" t="e">
        <f t="shared" si="36"/>
        <v>#VALUE!</v>
      </c>
      <c r="AK13" t="e">
        <f t="shared" si="36"/>
        <v>#VALUE!</v>
      </c>
      <c r="AL13" t="e">
        <f t="shared" si="36"/>
        <v>#VALUE!</v>
      </c>
      <c r="AM13" t="e">
        <f t="shared" si="36"/>
        <v>#VALUE!</v>
      </c>
      <c r="AN13" t="e">
        <f t="shared" si="36"/>
        <v>#VALUE!</v>
      </c>
      <c r="AO13" t="e">
        <f t="shared" si="36"/>
        <v>#VALUE!</v>
      </c>
      <c r="AP13" t="e">
        <f t="shared" si="36"/>
        <v>#VALUE!</v>
      </c>
      <c r="AQ13" t="e">
        <f t="shared" si="36"/>
        <v>#VALUE!</v>
      </c>
      <c r="AR13" t="e">
        <f t="shared" si="36"/>
        <v>#VALUE!</v>
      </c>
      <c r="AS13" t="e">
        <f t="shared" si="36"/>
        <v>#VALUE!</v>
      </c>
      <c r="AT13" t="e">
        <f t="shared" si="36"/>
        <v>#VALUE!</v>
      </c>
      <c r="AU13" s="2" t="e">
        <f t="shared" si="7"/>
        <v>#VALUE!</v>
      </c>
      <c r="AV13" t="e">
        <f t="shared" si="8"/>
        <v>#VALUE!</v>
      </c>
      <c r="AW13" t="e">
        <f t="shared" si="9"/>
        <v>#VALUE!</v>
      </c>
      <c r="AX13" t="e">
        <f t="shared" si="10"/>
        <v>#VALUE!</v>
      </c>
      <c r="AY13" t="e">
        <f t="shared" si="11"/>
        <v>#VALUE!</v>
      </c>
      <c r="AZ13" t="e">
        <f t="shared" si="12"/>
        <v>#VALUE!</v>
      </c>
      <c r="BA13" t="e">
        <f t="shared" si="13"/>
        <v>#VALUE!</v>
      </c>
      <c r="BB13" t="e">
        <f t="shared" si="14"/>
        <v>#VALUE!</v>
      </c>
      <c r="BC13" t="e">
        <f t="shared" si="15"/>
        <v>#VALUE!</v>
      </c>
      <c r="BD13" t="e">
        <f t="shared" si="16"/>
        <v>#VALUE!</v>
      </c>
      <c r="BE13" t="e">
        <f t="shared" si="17"/>
        <v>#VALUE!</v>
      </c>
      <c r="BF13" t="e">
        <f t="shared" si="18"/>
        <v>#VALUE!</v>
      </c>
      <c r="BG13" s="3" t="e">
        <f t="shared" si="19"/>
        <v>#VALUE!</v>
      </c>
      <c r="BH13" s="1"/>
      <c r="BI13" s="2" t="e">
        <f t="shared" si="20"/>
        <v>#VALUE!</v>
      </c>
      <c r="BJ13" s="2" t="e">
        <f t="shared" si="21"/>
        <v>#VALUE!</v>
      </c>
      <c r="BK13" s="2" t="e">
        <f t="shared" si="22"/>
        <v>#VALUE!</v>
      </c>
      <c r="BL13" s="2" t="e">
        <f t="shared" si="23"/>
        <v>#VALUE!</v>
      </c>
      <c r="BM13" s="2" t="e">
        <f t="shared" si="1"/>
        <v>#VALUE!</v>
      </c>
      <c r="BN13" s="3" t="e">
        <f t="shared" si="24"/>
        <v>#VALUE!</v>
      </c>
      <c r="BO13" s="35" t="e">
        <f t="shared" si="25"/>
        <v>#VALUE!</v>
      </c>
      <c r="BP13" s="1" t="e">
        <f t="shared" si="26"/>
        <v>#VALUE!</v>
      </c>
      <c r="BQ13" s="3" t="e">
        <f t="shared" si="2"/>
        <v>#VALUE!</v>
      </c>
      <c r="BR13" s="1" t="e">
        <f t="shared" si="31"/>
        <v>#VALUE!</v>
      </c>
    </row>
    <row r="14" spans="1:72">
      <c r="A14" s="25"/>
      <c r="B14" s="25"/>
      <c r="E14" s="3">
        <f>Sheet1!B12</f>
        <v>0</v>
      </c>
      <c r="F14" s="1"/>
      <c r="G14" s="3" t="str">
        <f t="shared" si="3"/>
        <v/>
      </c>
      <c r="H14" s="1"/>
      <c r="I14" s="3" t="e">
        <f t="shared" si="27"/>
        <v>#VALUE!</v>
      </c>
      <c r="J14" s="1"/>
      <c r="K14" s="6">
        <f t="shared" si="4"/>
        <v>0</v>
      </c>
      <c r="L14" t="e">
        <f t="shared" si="5"/>
        <v>#VALUE!</v>
      </c>
      <c r="M14" t="e">
        <f t="shared" si="28"/>
        <v>#VALUE!</v>
      </c>
      <c r="N14" t="e">
        <f t="shared" si="28"/>
        <v>#VALUE!</v>
      </c>
      <c r="O14" t="e">
        <f t="shared" si="28"/>
        <v>#VALUE!</v>
      </c>
      <c r="P14" t="e">
        <f t="shared" si="28"/>
        <v>#VALUE!</v>
      </c>
      <c r="Q14" t="e">
        <f t="shared" si="28"/>
        <v>#VALUE!</v>
      </c>
      <c r="R14" t="e">
        <f t="shared" si="28"/>
        <v>#VALUE!</v>
      </c>
      <c r="S14" t="e">
        <f t="shared" si="28"/>
        <v>#VALUE!</v>
      </c>
      <c r="T14" t="e">
        <f t="shared" si="28"/>
        <v>#VALUE!</v>
      </c>
      <c r="U14" t="e">
        <f t="shared" si="28"/>
        <v>#VALUE!</v>
      </c>
      <c r="V14" t="e">
        <f t="shared" si="28"/>
        <v>#VALUE!</v>
      </c>
      <c r="W14" t="e">
        <f t="shared" ref="W14:AT14" si="37">IF(MOD(MOD(V14,20000),2)=1,INT(V14/2)+549755813888,INT(V14/2))</f>
        <v>#VALUE!</v>
      </c>
      <c r="X14" t="e">
        <f t="shared" si="37"/>
        <v>#VALUE!</v>
      </c>
      <c r="Y14" t="e">
        <f t="shared" si="37"/>
        <v>#VALUE!</v>
      </c>
      <c r="Z14" t="e">
        <f t="shared" si="37"/>
        <v>#VALUE!</v>
      </c>
      <c r="AA14" t="e">
        <f t="shared" si="37"/>
        <v>#VALUE!</v>
      </c>
      <c r="AB14" t="e">
        <f t="shared" si="37"/>
        <v>#VALUE!</v>
      </c>
      <c r="AC14" t="e">
        <f t="shared" si="37"/>
        <v>#VALUE!</v>
      </c>
      <c r="AD14" t="e">
        <f t="shared" si="37"/>
        <v>#VALUE!</v>
      </c>
      <c r="AE14" t="e">
        <f t="shared" si="37"/>
        <v>#VALUE!</v>
      </c>
      <c r="AF14" t="e">
        <f t="shared" si="37"/>
        <v>#VALUE!</v>
      </c>
      <c r="AG14" t="e">
        <f t="shared" si="37"/>
        <v>#VALUE!</v>
      </c>
      <c r="AH14" t="e">
        <f t="shared" si="37"/>
        <v>#VALUE!</v>
      </c>
      <c r="AI14" t="e">
        <f t="shared" si="37"/>
        <v>#VALUE!</v>
      </c>
      <c r="AJ14" t="e">
        <f t="shared" si="37"/>
        <v>#VALUE!</v>
      </c>
      <c r="AK14" t="e">
        <f t="shared" si="37"/>
        <v>#VALUE!</v>
      </c>
      <c r="AL14" t="e">
        <f t="shared" si="37"/>
        <v>#VALUE!</v>
      </c>
      <c r="AM14" t="e">
        <f t="shared" si="37"/>
        <v>#VALUE!</v>
      </c>
      <c r="AN14" t="e">
        <f t="shared" si="37"/>
        <v>#VALUE!</v>
      </c>
      <c r="AO14" t="e">
        <f t="shared" si="37"/>
        <v>#VALUE!</v>
      </c>
      <c r="AP14" t="e">
        <f t="shared" si="37"/>
        <v>#VALUE!</v>
      </c>
      <c r="AQ14" t="e">
        <f t="shared" si="37"/>
        <v>#VALUE!</v>
      </c>
      <c r="AR14" t="e">
        <f t="shared" si="37"/>
        <v>#VALUE!</v>
      </c>
      <c r="AS14" t="e">
        <f t="shared" si="37"/>
        <v>#VALUE!</v>
      </c>
      <c r="AT14" t="e">
        <f t="shared" si="37"/>
        <v>#VALUE!</v>
      </c>
      <c r="AU14" s="2" t="e">
        <f t="shared" si="7"/>
        <v>#VALUE!</v>
      </c>
      <c r="AV14" t="e">
        <f t="shared" si="8"/>
        <v>#VALUE!</v>
      </c>
      <c r="AW14" t="e">
        <f t="shared" si="9"/>
        <v>#VALUE!</v>
      </c>
      <c r="AX14" t="e">
        <f t="shared" si="10"/>
        <v>#VALUE!</v>
      </c>
      <c r="AY14" t="e">
        <f t="shared" si="11"/>
        <v>#VALUE!</v>
      </c>
      <c r="AZ14" t="e">
        <f t="shared" si="12"/>
        <v>#VALUE!</v>
      </c>
      <c r="BA14" t="e">
        <f t="shared" si="13"/>
        <v>#VALUE!</v>
      </c>
      <c r="BB14" t="e">
        <f t="shared" si="14"/>
        <v>#VALUE!</v>
      </c>
      <c r="BC14" t="e">
        <f t="shared" si="15"/>
        <v>#VALUE!</v>
      </c>
      <c r="BD14" t="e">
        <f t="shared" si="16"/>
        <v>#VALUE!</v>
      </c>
      <c r="BE14" t="e">
        <f t="shared" si="17"/>
        <v>#VALUE!</v>
      </c>
      <c r="BF14" t="e">
        <f t="shared" si="18"/>
        <v>#VALUE!</v>
      </c>
      <c r="BG14" s="3" t="e">
        <f t="shared" si="19"/>
        <v>#VALUE!</v>
      </c>
      <c r="BH14" s="1"/>
      <c r="BI14" s="2" t="e">
        <f t="shared" si="20"/>
        <v>#VALUE!</v>
      </c>
      <c r="BJ14" s="2" t="e">
        <f t="shared" si="21"/>
        <v>#VALUE!</v>
      </c>
      <c r="BK14" s="2" t="e">
        <f t="shared" si="22"/>
        <v>#VALUE!</v>
      </c>
      <c r="BL14" s="2" t="e">
        <f t="shared" si="23"/>
        <v>#VALUE!</v>
      </c>
      <c r="BM14" s="2" t="e">
        <f t="shared" si="1"/>
        <v>#VALUE!</v>
      </c>
      <c r="BN14" s="3" t="e">
        <f t="shared" si="24"/>
        <v>#VALUE!</v>
      </c>
      <c r="BO14" s="35" t="e">
        <f t="shared" si="25"/>
        <v>#VALUE!</v>
      </c>
      <c r="BP14" s="1" t="e">
        <f t="shared" si="26"/>
        <v>#VALUE!</v>
      </c>
      <c r="BQ14" s="3" t="e">
        <f t="shared" si="2"/>
        <v>#VALUE!</v>
      </c>
      <c r="BR14" s="1" t="e">
        <f t="shared" si="31"/>
        <v>#VALUE!</v>
      </c>
    </row>
    <row r="15" spans="1:72">
      <c r="E15" s="3">
        <f>Sheet1!B13</f>
        <v>0</v>
      </c>
      <c r="F15" s="1"/>
      <c r="G15" s="3" t="str">
        <f t="shared" si="3"/>
        <v/>
      </c>
      <c r="H15" s="1"/>
      <c r="I15" s="3" t="e">
        <f t="shared" si="27"/>
        <v>#VALUE!</v>
      </c>
      <c r="J15" s="1"/>
      <c r="K15" s="6">
        <f t="shared" si="4"/>
        <v>0</v>
      </c>
      <c r="L15" t="e">
        <f t="shared" si="5"/>
        <v>#VALUE!</v>
      </c>
      <c r="M15" t="e">
        <f t="shared" si="28"/>
        <v>#VALUE!</v>
      </c>
      <c r="N15" t="e">
        <f t="shared" si="28"/>
        <v>#VALUE!</v>
      </c>
      <c r="O15" t="e">
        <f t="shared" si="28"/>
        <v>#VALUE!</v>
      </c>
      <c r="P15" t="e">
        <f t="shared" si="28"/>
        <v>#VALUE!</v>
      </c>
      <c r="Q15" t="e">
        <f t="shared" si="28"/>
        <v>#VALUE!</v>
      </c>
      <c r="R15" t="e">
        <f t="shared" si="28"/>
        <v>#VALUE!</v>
      </c>
      <c r="S15" t="e">
        <f t="shared" si="28"/>
        <v>#VALUE!</v>
      </c>
      <c r="T15" t="e">
        <f t="shared" si="28"/>
        <v>#VALUE!</v>
      </c>
      <c r="U15" t="e">
        <f t="shared" si="28"/>
        <v>#VALUE!</v>
      </c>
      <c r="V15" t="e">
        <f t="shared" si="28"/>
        <v>#VALUE!</v>
      </c>
      <c r="W15" t="e">
        <f t="shared" ref="W15:AT15" si="38">IF(MOD(MOD(V15,20000),2)=1,INT(V15/2)+549755813888,INT(V15/2))</f>
        <v>#VALUE!</v>
      </c>
      <c r="X15" t="e">
        <f t="shared" si="38"/>
        <v>#VALUE!</v>
      </c>
      <c r="Y15" t="e">
        <f t="shared" si="38"/>
        <v>#VALUE!</v>
      </c>
      <c r="Z15" t="e">
        <f t="shared" si="38"/>
        <v>#VALUE!</v>
      </c>
      <c r="AA15" t="e">
        <f t="shared" si="38"/>
        <v>#VALUE!</v>
      </c>
      <c r="AB15" t="e">
        <f t="shared" si="38"/>
        <v>#VALUE!</v>
      </c>
      <c r="AC15" t="e">
        <f t="shared" si="38"/>
        <v>#VALUE!</v>
      </c>
      <c r="AD15" t="e">
        <f t="shared" si="38"/>
        <v>#VALUE!</v>
      </c>
      <c r="AE15" t="e">
        <f t="shared" si="38"/>
        <v>#VALUE!</v>
      </c>
      <c r="AF15" t="e">
        <f t="shared" si="38"/>
        <v>#VALUE!</v>
      </c>
      <c r="AG15" t="e">
        <f t="shared" si="38"/>
        <v>#VALUE!</v>
      </c>
      <c r="AH15" t="e">
        <f t="shared" si="38"/>
        <v>#VALUE!</v>
      </c>
      <c r="AI15" t="e">
        <f t="shared" si="38"/>
        <v>#VALUE!</v>
      </c>
      <c r="AJ15" t="e">
        <f t="shared" si="38"/>
        <v>#VALUE!</v>
      </c>
      <c r="AK15" t="e">
        <f t="shared" si="38"/>
        <v>#VALUE!</v>
      </c>
      <c r="AL15" t="e">
        <f t="shared" si="38"/>
        <v>#VALUE!</v>
      </c>
      <c r="AM15" t="e">
        <f t="shared" si="38"/>
        <v>#VALUE!</v>
      </c>
      <c r="AN15" t="e">
        <f t="shared" si="38"/>
        <v>#VALUE!</v>
      </c>
      <c r="AO15" t="e">
        <f t="shared" si="38"/>
        <v>#VALUE!</v>
      </c>
      <c r="AP15" t="e">
        <f t="shared" si="38"/>
        <v>#VALUE!</v>
      </c>
      <c r="AQ15" t="e">
        <f t="shared" si="38"/>
        <v>#VALUE!</v>
      </c>
      <c r="AR15" t="e">
        <f t="shared" si="38"/>
        <v>#VALUE!</v>
      </c>
      <c r="AS15" t="e">
        <f t="shared" si="38"/>
        <v>#VALUE!</v>
      </c>
      <c r="AT15" t="e">
        <f t="shared" si="38"/>
        <v>#VALUE!</v>
      </c>
      <c r="AU15" s="2" t="e">
        <f t="shared" si="7"/>
        <v>#VALUE!</v>
      </c>
      <c r="AV15" t="e">
        <f t="shared" si="8"/>
        <v>#VALUE!</v>
      </c>
      <c r="AW15" t="e">
        <f t="shared" si="9"/>
        <v>#VALUE!</v>
      </c>
      <c r="AX15" t="e">
        <f t="shared" si="10"/>
        <v>#VALUE!</v>
      </c>
      <c r="AY15" t="e">
        <f t="shared" si="11"/>
        <v>#VALUE!</v>
      </c>
      <c r="AZ15" t="e">
        <f t="shared" si="12"/>
        <v>#VALUE!</v>
      </c>
      <c r="BA15" t="e">
        <f t="shared" si="13"/>
        <v>#VALUE!</v>
      </c>
      <c r="BB15" t="e">
        <f t="shared" si="14"/>
        <v>#VALUE!</v>
      </c>
      <c r="BC15" t="e">
        <f t="shared" si="15"/>
        <v>#VALUE!</v>
      </c>
      <c r="BD15" t="e">
        <f t="shared" si="16"/>
        <v>#VALUE!</v>
      </c>
      <c r="BE15" t="e">
        <f t="shared" si="17"/>
        <v>#VALUE!</v>
      </c>
      <c r="BF15" t="e">
        <f t="shared" si="18"/>
        <v>#VALUE!</v>
      </c>
      <c r="BG15" s="3" t="e">
        <f t="shared" si="19"/>
        <v>#VALUE!</v>
      </c>
      <c r="BH15" s="1"/>
      <c r="BI15" s="2" t="e">
        <f t="shared" si="20"/>
        <v>#VALUE!</v>
      </c>
      <c r="BJ15" s="2" t="e">
        <f t="shared" si="21"/>
        <v>#VALUE!</v>
      </c>
      <c r="BK15" s="2" t="e">
        <f t="shared" si="22"/>
        <v>#VALUE!</v>
      </c>
      <c r="BL15" s="2" t="e">
        <f t="shared" si="23"/>
        <v>#VALUE!</v>
      </c>
      <c r="BM15" s="2" t="e">
        <f t="shared" si="1"/>
        <v>#VALUE!</v>
      </c>
      <c r="BN15" s="3" t="e">
        <f t="shared" si="24"/>
        <v>#VALUE!</v>
      </c>
      <c r="BO15" s="35" t="e">
        <f t="shared" si="25"/>
        <v>#VALUE!</v>
      </c>
      <c r="BP15" s="1" t="e">
        <f t="shared" si="26"/>
        <v>#VALUE!</v>
      </c>
      <c r="BQ15" s="3" t="e">
        <f t="shared" si="2"/>
        <v>#VALUE!</v>
      </c>
      <c r="BR15" s="1" t="e">
        <f t="shared" si="31"/>
        <v>#VALUE!</v>
      </c>
    </row>
    <row r="16" spans="1:72">
      <c r="E16" s="3">
        <f>Sheet1!B14</f>
        <v>0</v>
      </c>
      <c r="F16" s="1"/>
      <c r="G16" s="3" t="str">
        <f t="shared" si="3"/>
        <v/>
      </c>
      <c r="H16" s="1"/>
      <c r="I16" s="3" t="e">
        <f t="shared" si="27"/>
        <v>#VALUE!</v>
      </c>
      <c r="J16" s="1"/>
      <c r="K16" s="6">
        <f t="shared" si="4"/>
        <v>0</v>
      </c>
      <c r="L16" t="e">
        <f t="shared" si="5"/>
        <v>#VALUE!</v>
      </c>
      <c r="M16" t="e">
        <f t="shared" si="28"/>
        <v>#VALUE!</v>
      </c>
      <c r="N16" t="e">
        <f t="shared" si="28"/>
        <v>#VALUE!</v>
      </c>
      <c r="O16" t="e">
        <f t="shared" si="28"/>
        <v>#VALUE!</v>
      </c>
      <c r="P16" t="e">
        <f t="shared" si="28"/>
        <v>#VALUE!</v>
      </c>
      <c r="Q16" t="e">
        <f t="shared" si="28"/>
        <v>#VALUE!</v>
      </c>
      <c r="R16" t="e">
        <f t="shared" si="28"/>
        <v>#VALUE!</v>
      </c>
      <c r="S16" t="e">
        <f t="shared" si="28"/>
        <v>#VALUE!</v>
      </c>
      <c r="T16" t="e">
        <f t="shared" si="28"/>
        <v>#VALUE!</v>
      </c>
      <c r="U16" t="e">
        <f t="shared" si="28"/>
        <v>#VALUE!</v>
      </c>
      <c r="V16" t="e">
        <f t="shared" si="28"/>
        <v>#VALUE!</v>
      </c>
      <c r="W16" t="e">
        <f t="shared" ref="W16:AT16" si="39">IF(MOD(MOD(V16,20000),2)=1,INT(V16/2)+549755813888,INT(V16/2))</f>
        <v>#VALUE!</v>
      </c>
      <c r="X16" t="e">
        <f t="shared" si="39"/>
        <v>#VALUE!</v>
      </c>
      <c r="Y16" t="e">
        <f t="shared" si="39"/>
        <v>#VALUE!</v>
      </c>
      <c r="Z16" t="e">
        <f t="shared" si="39"/>
        <v>#VALUE!</v>
      </c>
      <c r="AA16" t="e">
        <f t="shared" si="39"/>
        <v>#VALUE!</v>
      </c>
      <c r="AB16" t="e">
        <f t="shared" si="39"/>
        <v>#VALUE!</v>
      </c>
      <c r="AC16" t="e">
        <f t="shared" si="39"/>
        <v>#VALUE!</v>
      </c>
      <c r="AD16" t="e">
        <f t="shared" si="39"/>
        <v>#VALUE!</v>
      </c>
      <c r="AE16" t="e">
        <f t="shared" si="39"/>
        <v>#VALUE!</v>
      </c>
      <c r="AF16" t="e">
        <f t="shared" si="39"/>
        <v>#VALUE!</v>
      </c>
      <c r="AG16" t="e">
        <f t="shared" si="39"/>
        <v>#VALUE!</v>
      </c>
      <c r="AH16" t="e">
        <f t="shared" si="39"/>
        <v>#VALUE!</v>
      </c>
      <c r="AI16" t="e">
        <f t="shared" si="39"/>
        <v>#VALUE!</v>
      </c>
      <c r="AJ16" t="e">
        <f t="shared" si="39"/>
        <v>#VALUE!</v>
      </c>
      <c r="AK16" t="e">
        <f t="shared" si="39"/>
        <v>#VALUE!</v>
      </c>
      <c r="AL16" t="e">
        <f t="shared" si="39"/>
        <v>#VALUE!</v>
      </c>
      <c r="AM16" t="e">
        <f t="shared" si="39"/>
        <v>#VALUE!</v>
      </c>
      <c r="AN16" t="e">
        <f t="shared" si="39"/>
        <v>#VALUE!</v>
      </c>
      <c r="AO16" t="e">
        <f t="shared" si="39"/>
        <v>#VALUE!</v>
      </c>
      <c r="AP16" t="e">
        <f t="shared" si="39"/>
        <v>#VALUE!</v>
      </c>
      <c r="AQ16" t="e">
        <f t="shared" si="39"/>
        <v>#VALUE!</v>
      </c>
      <c r="AR16" t="e">
        <f t="shared" si="39"/>
        <v>#VALUE!</v>
      </c>
      <c r="AS16" t="e">
        <f t="shared" si="39"/>
        <v>#VALUE!</v>
      </c>
      <c r="AT16" t="e">
        <f t="shared" si="39"/>
        <v>#VALUE!</v>
      </c>
      <c r="AU16" s="2" t="e">
        <f t="shared" si="7"/>
        <v>#VALUE!</v>
      </c>
      <c r="AV16" t="e">
        <f t="shared" si="8"/>
        <v>#VALUE!</v>
      </c>
      <c r="AW16" t="e">
        <f t="shared" si="9"/>
        <v>#VALUE!</v>
      </c>
      <c r="AX16" t="e">
        <f t="shared" si="10"/>
        <v>#VALUE!</v>
      </c>
      <c r="AY16" t="e">
        <f t="shared" si="11"/>
        <v>#VALUE!</v>
      </c>
      <c r="AZ16" t="e">
        <f t="shared" si="12"/>
        <v>#VALUE!</v>
      </c>
      <c r="BA16" t="e">
        <f t="shared" si="13"/>
        <v>#VALUE!</v>
      </c>
      <c r="BB16" t="e">
        <f t="shared" si="14"/>
        <v>#VALUE!</v>
      </c>
      <c r="BC16" t="e">
        <f t="shared" si="15"/>
        <v>#VALUE!</v>
      </c>
      <c r="BD16" t="e">
        <f t="shared" si="16"/>
        <v>#VALUE!</v>
      </c>
      <c r="BE16" t="e">
        <f t="shared" si="17"/>
        <v>#VALUE!</v>
      </c>
      <c r="BF16" t="e">
        <f t="shared" si="18"/>
        <v>#VALUE!</v>
      </c>
      <c r="BG16" s="3" t="e">
        <f t="shared" si="19"/>
        <v>#VALUE!</v>
      </c>
      <c r="BH16" s="1"/>
      <c r="BI16" s="2" t="e">
        <f t="shared" si="20"/>
        <v>#VALUE!</v>
      </c>
      <c r="BJ16" s="2" t="e">
        <f t="shared" si="21"/>
        <v>#VALUE!</v>
      </c>
      <c r="BK16" s="2" t="e">
        <f t="shared" si="22"/>
        <v>#VALUE!</v>
      </c>
      <c r="BL16" s="2" t="e">
        <f t="shared" si="23"/>
        <v>#VALUE!</v>
      </c>
      <c r="BM16" s="2" t="e">
        <f t="shared" si="1"/>
        <v>#VALUE!</v>
      </c>
      <c r="BN16" s="3" t="e">
        <f t="shared" si="24"/>
        <v>#VALUE!</v>
      </c>
      <c r="BO16" s="35" t="e">
        <f t="shared" si="25"/>
        <v>#VALUE!</v>
      </c>
      <c r="BP16" s="1" t="e">
        <f t="shared" si="26"/>
        <v>#VALUE!</v>
      </c>
      <c r="BQ16" s="3" t="e">
        <f t="shared" si="2"/>
        <v>#VALUE!</v>
      </c>
      <c r="BR16" s="1" t="e">
        <f t="shared" si="31"/>
        <v>#VALUE!</v>
      </c>
    </row>
    <row r="17" spans="5:70">
      <c r="E17" s="3">
        <f>Sheet1!B15</f>
        <v>0</v>
      </c>
      <c r="F17" s="1"/>
      <c r="G17" s="3" t="str">
        <f t="shared" si="3"/>
        <v/>
      </c>
      <c r="H17" s="1"/>
      <c r="I17" s="3" t="e">
        <f t="shared" si="27"/>
        <v>#VALUE!</v>
      </c>
      <c r="J17" s="1"/>
      <c r="K17" s="6">
        <f t="shared" si="4"/>
        <v>0</v>
      </c>
      <c r="L17" t="e">
        <f t="shared" si="5"/>
        <v>#VALUE!</v>
      </c>
      <c r="M17" t="e">
        <f t="shared" si="28"/>
        <v>#VALUE!</v>
      </c>
      <c r="N17" t="e">
        <f t="shared" si="28"/>
        <v>#VALUE!</v>
      </c>
      <c r="O17" t="e">
        <f t="shared" si="28"/>
        <v>#VALUE!</v>
      </c>
      <c r="P17" t="e">
        <f t="shared" si="28"/>
        <v>#VALUE!</v>
      </c>
      <c r="Q17" t="e">
        <f t="shared" si="28"/>
        <v>#VALUE!</v>
      </c>
      <c r="R17" t="e">
        <f t="shared" si="28"/>
        <v>#VALUE!</v>
      </c>
      <c r="S17" t="e">
        <f t="shared" si="28"/>
        <v>#VALUE!</v>
      </c>
      <c r="T17" t="e">
        <f t="shared" si="28"/>
        <v>#VALUE!</v>
      </c>
      <c r="U17" t="e">
        <f t="shared" si="28"/>
        <v>#VALUE!</v>
      </c>
      <c r="V17" t="e">
        <f t="shared" si="28"/>
        <v>#VALUE!</v>
      </c>
      <c r="W17" t="e">
        <f t="shared" ref="W17:AT17" si="40">IF(MOD(MOD(V17,20000),2)=1,INT(V17/2)+549755813888,INT(V17/2))</f>
        <v>#VALUE!</v>
      </c>
      <c r="X17" t="e">
        <f t="shared" si="40"/>
        <v>#VALUE!</v>
      </c>
      <c r="Y17" t="e">
        <f t="shared" si="40"/>
        <v>#VALUE!</v>
      </c>
      <c r="Z17" t="e">
        <f t="shared" si="40"/>
        <v>#VALUE!</v>
      </c>
      <c r="AA17" t="e">
        <f t="shared" si="40"/>
        <v>#VALUE!</v>
      </c>
      <c r="AB17" t="e">
        <f t="shared" si="40"/>
        <v>#VALUE!</v>
      </c>
      <c r="AC17" t="e">
        <f t="shared" si="40"/>
        <v>#VALUE!</v>
      </c>
      <c r="AD17" t="e">
        <f t="shared" si="40"/>
        <v>#VALUE!</v>
      </c>
      <c r="AE17" t="e">
        <f t="shared" si="40"/>
        <v>#VALUE!</v>
      </c>
      <c r="AF17" t="e">
        <f t="shared" si="40"/>
        <v>#VALUE!</v>
      </c>
      <c r="AG17" t="e">
        <f t="shared" si="40"/>
        <v>#VALUE!</v>
      </c>
      <c r="AH17" t="e">
        <f t="shared" si="40"/>
        <v>#VALUE!</v>
      </c>
      <c r="AI17" t="e">
        <f t="shared" si="40"/>
        <v>#VALUE!</v>
      </c>
      <c r="AJ17" t="e">
        <f t="shared" si="40"/>
        <v>#VALUE!</v>
      </c>
      <c r="AK17" t="e">
        <f t="shared" si="40"/>
        <v>#VALUE!</v>
      </c>
      <c r="AL17" t="e">
        <f t="shared" si="40"/>
        <v>#VALUE!</v>
      </c>
      <c r="AM17" t="e">
        <f t="shared" si="40"/>
        <v>#VALUE!</v>
      </c>
      <c r="AN17" t="e">
        <f t="shared" si="40"/>
        <v>#VALUE!</v>
      </c>
      <c r="AO17" t="e">
        <f t="shared" si="40"/>
        <v>#VALUE!</v>
      </c>
      <c r="AP17" t="e">
        <f t="shared" si="40"/>
        <v>#VALUE!</v>
      </c>
      <c r="AQ17" t="e">
        <f t="shared" si="40"/>
        <v>#VALUE!</v>
      </c>
      <c r="AR17" t="e">
        <f t="shared" si="40"/>
        <v>#VALUE!</v>
      </c>
      <c r="AS17" t="e">
        <f t="shared" si="40"/>
        <v>#VALUE!</v>
      </c>
      <c r="AT17" t="e">
        <f t="shared" si="40"/>
        <v>#VALUE!</v>
      </c>
      <c r="AU17" s="2" t="e">
        <f t="shared" si="7"/>
        <v>#VALUE!</v>
      </c>
      <c r="AV17" t="e">
        <f t="shared" si="8"/>
        <v>#VALUE!</v>
      </c>
      <c r="AW17" t="e">
        <f t="shared" si="9"/>
        <v>#VALUE!</v>
      </c>
      <c r="AX17" t="e">
        <f t="shared" si="10"/>
        <v>#VALUE!</v>
      </c>
      <c r="AY17" t="e">
        <f t="shared" si="11"/>
        <v>#VALUE!</v>
      </c>
      <c r="AZ17" t="e">
        <f t="shared" si="12"/>
        <v>#VALUE!</v>
      </c>
      <c r="BA17" t="e">
        <f t="shared" si="13"/>
        <v>#VALUE!</v>
      </c>
      <c r="BB17" t="e">
        <f t="shared" si="14"/>
        <v>#VALUE!</v>
      </c>
      <c r="BC17" t="e">
        <f t="shared" si="15"/>
        <v>#VALUE!</v>
      </c>
      <c r="BD17" t="e">
        <f t="shared" si="16"/>
        <v>#VALUE!</v>
      </c>
      <c r="BE17" t="e">
        <f t="shared" si="17"/>
        <v>#VALUE!</v>
      </c>
      <c r="BF17" t="e">
        <f t="shared" si="18"/>
        <v>#VALUE!</v>
      </c>
      <c r="BG17" s="3" t="e">
        <f t="shared" si="19"/>
        <v>#VALUE!</v>
      </c>
      <c r="BH17" s="1"/>
      <c r="BI17" s="2" t="e">
        <f t="shared" si="20"/>
        <v>#VALUE!</v>
      </c>
      <c r="BJ17" s="2" t="e">
        <f t="shared" si="21"/>
        <v>#VALUE!</v>
      </c>
      <c r="BK17" s="2" t="e">
        <f t="shared" si="22"/>
        <v>#VALUE!</v>
      </c>
      <c r="BL17" s="2" t="e">
        <f t="shared" si="23"/>
        <v>#VALUE!</v>
      </c>
      <c r="BM17" s="2" t="e">
        <f t="shared" si="1"/>
        <v>#VALUE!</v>
      </c>
      <c r="BN17" s="3" t="e">
        <f t="shared" si="24"/>
        <v>#VALUE!</v>
      </c>
      <c r="BO17" s="35" t="e">
        <f t="shared" si="25"/>
        <v>#VALUE!</v>
      </c>
      <c r="BP17" s="1" t="e">
        <f t="shared" si="26"/>
        <v>#VALUE!</v>
      </c>
      <c r="BQ17" s="3" t="e">
        <f t="shared" si="2"/>
        <v>#VALUE!</v>
      </c>
      <c r="BR17" s="1" t="e">
        <f t="shared" si="31"/>
        <v>#VALUE!</v>
      </c>
    </row>
    <row r="18" spans="5:70">
      <c r="E18" s="3">
        <f>Sheet1!B16</f>
        <v>0</v>
      </c>
      <c r="F18" s="1"/>
      <c r="G18" s="3" t="str">
        <f t="shared" si="3"/>
        <v/>
      </c>
      <c r="H18" s="1"/>
      <c r="I18" s="3" t="e">
        <f t="shared" si="27"/>
        <v>#VALUE!</v>
      </c>
      <c r="J18" s="1"/>
      <c r="K18" s="6">
        <f t="shared" si="4"/>
        <v>0</v>
      </c>
      <c r="L18" t="e">
        <f t="shared" si="5"/>
        <v>#VALUE!</v>
      </c>
      <c r="M18" t="e">
        <f t="shared" si="28"/>
        <v>#VALUE!</v>
      </c>
      <c r="N18" t="e">
        <f t="shared" si="28"/>
        <v>#VALUE!</v>
      </c>
      <c r="O18" t="e">
        <f t="shared" si="28"/>
        <v>#VALUE!</v>
      </c>
      <c r="P18" t="e">
        <f t="shared" si="28"/>
        <v>#VALUE!</v>
      </c>
      <c r="Q18" t="e">
        <f t="shared" si="28"/>
        <v>#VALUE!</v>
      </c>
      <c r="R18" t="e">
        <f t="shared" si="28"/>
        <v>#VALUE!</v>
      </c>
      <c r="S18" t="e">
        <f t="shared" si="28"/>
        <v>#VALUE!</v>
      </c>
      <c r="T18" t="e">
        <f t="shared" si="28"/>
        <v>#VALUE!</v>
      </c>
      <c r="U18" t="e">
        <f t="shared" si="28"/>
        <v>#VALUE!</v>
      </c>
      <c r="V18" t="e">
        <f t="shared" si="28"/>
        <v>#VALUE!</v>
      </c>
      <c r="W18" t="e">
        <f t="shared" ref="W18:AT18" si="41">IF(MOD(MOD(V18,20000),2)=1,INT(V18/2)+549755813888,INT(V18/2))</f>
        <v>#VALUE!</v>
      </c>
      <c r="X18" t="e">
        <f t="shared" si="41"/>
        <v>#VALUE!</v>
      </c>
      <c r="Y18" t="e">
        <f t="shared" si="41"/>
        <v>#VALUE!</v>
      </c>
      <c r="Z18" t="e">
        <f t="shared" si="41"/>
        <v>#VALUE!</v>
      </c>
      <c r="AA18" t="e">
        <f t="shared" si="41"/>
        <v>#VALUE!</v>
      </c>
      <c r="AB18" t="e">
        <f t="shared" si="41"/>
        <v>#VALUE!</v>
      </c>
      <c r="AC18" t="e">
        <f t="shared" si="41"/>
        <v>#VALUE!</v>
      </c>
      <c r="AD18" t="e">
        <f t="shared" si="41"/>
        <v>#VALUE!</v>
      </c>
      <c r="AE18" t="e">
        <f t="shared" si="41"/>
        <v>#VALUE!</v>
      </c>
      <c r="AF18" t="e">
        <f t="shared" si="41"/>
        <v>#VALUE!</v>
      </c>
      <c r="AG18" t="e">
        <f t="shared" si="41"/>
        <v>#VALUE!</v>
      </c>
      <c r="AH18" t="e">
        <f t="shared" si="41"/>
        <v>#VALUE!</v>
      </c>
      <c r="AI18" t="e">
        <f t="shared" si="41"/>
        <v>#VALUE!</v>
      </c>
      <c r="AJ18" t="e">
        <f t="shared" si="41"/>
        <v>#VALUE!</v>
      </c>
      <c r="AK18" t="e">
        <f t="shared" si="41"/>
        <v>#VALUE!</v>
      </c>
      <c r="AL18" t="e">
        <f t="shared" si="41"/>
        <v>#VALUE!</v>
      </c>
      <c r="AM18" t="e">
        <f t="shared" si="41"/>
        <v>#VALUE!</v>
      </c>
      <c r="AN18" t="e">
        <f t="shared" si="41"/>
        <v>#VALUE!</v>
      </c>
      <c r="AO18" t="e">
        <f t="shared" si="41"/>
        <v>#VALUE!</v>
      </c>
      <c r="AP18" t="e">
        <f t="shared" si="41"/>
        <v>#VALUE!</v>
      </c>
      <c r="AQ18" t="e">
        <f t="shared" si="41"/>
        <v>#VALUE!</v>
      </c>
      <c r="AR18" t="e">
        <f t="shared" si="41"/>
        <v>#VALUE!</v>
      </c>
      <c r="AS18" t="e">
        <f t="shared" si="41"/>
        <v>#VALUE!</v>
      </c>
      <c r="AT18" t="e">
        <f t="shared" si="41"/>
        <v>#VALUE!</v>
      </c>
      <c r="AU18" s="2" t="e">
        <f t="shared" si="7"/>
        <v>#VALUE!</v>
      </c>
      <c r="AV18" t="e">
        <f t="shared" si="8"/>
        <v>#VALUE!</v>
      </c>
      <c r="AW18" t="e">
        <f t="shared" si="9"/>
        <v>#VALUE!</v>
      </c>
      <c r="AX18" t="e">
        <f t="shared" si="10"/>
        <v>#VALUE!</v>
      </c>
      <c r="AY18" t="e">
        <f t="shared" si="11"/>
        <v>#VALUE!</v>
      </c>
      <c r="AZ18" t="e">
        <f t="shared" si="12"/>
        <v>#VALUE!</v>
      </c>
      <c r="BA18" t="e">
        <f t="shared" si="13"/>
        <v>#VALUE!</v>
      </c>
      <c r="BB18" t="e">
        <f t="shared" si="14"/>
        <v>#VALUE!</v>
      </c>
      <c r="BC18" t="e">
        <f t="shared" si="15"/>
        <v>#VALUE!</v>
      </c>
      <c r="BD18" t="e">
        <f t="shared" si="16"/>
        <v>#VALUE!</v>
      </c>
      <c r="BE18" t="e">
        <f t="shared" si="17"/>
        <v>#VALUE!</v>
      </c>
      <c r="BF18" t="e">
        <f t="shared" si="18"/>
        <v>#VALUE!</v>
      </c>
      <c r="BG18" s="3" t="e">
        <f t="shared" si="19"/>
        <v>#VALUE!</v>
      </c>
      <c r="BH18" s="1"/>
      <c r="BI18" s="2" t="e">
        <f t="shared" si="20"/>
        <v>#VALUE!</v>
      </c>
      <c r="BJ18" s="2" t="e">
        <f t="shared" si="21"/>
        <v>#VALUE!</v>
      </c>
      <c r="BK18" s="2" t="e">
        <f t="shared" si="22"/>
        <v>#VALUE!</v>
      </c>
      <c r="BL18" s="2" t="e">
        <f t="shared" si="23"/>
        <v>#VALUE!</v>
      </c>
      <c r="BM18" s="2" t="e">
        <f t="shared" si="1"/>
        <v>#VALUE!</v>
      </c>
      <c r="BN18" s="3" t="e">
        <f t="shared" si="24"/>
        <v>#VALUE!</v>
      </c>
      <c r="BO18" s="35" t="e">
        <f t="shared" si="25"/>
        <v>#VALUE!</v>
      </c>
      <c r="BP18" s="1" t="e">
        <f t="shared" si="26"/>
        <v>#VALUE!</v>
      </c>
      <c r="BQ18" s="3" t="e">
        <f>IF(BG18=BT$9,BT$10,AV18+AW18*16+AX18*16^2)</f>
        <v>#VALUE!</v>
      </c>
      <c r="BR18" s="1" t="e">
        <f t="shared" si="31"/>
        <v>#VALUE!</v>
      </c>
    </row>
    <row r="19" spans="5:70">
      <c r="E19" s="3">
        <f>Sheet1!B17</f>
        <v>0</v>
      </c>
      <c r="F19" s="1"/>
      <c r="G19" s="3" t="str">
        <f t="shared" si="3"/>
        <v/>
      </c>
      <c r="H19" s="1"/>
      <c r="I19" s="3" t="e">
        <f t="shared" si="27"/>
        <v>#VALUE!</v>
      </c>
      <c r="J19" s="1"/>
      <c r="K19" s="6">
        <f t="shared" si="4"/>
        <v>0</v>
      </c>
      <c r="L19" t="e">
        <f t="shared" si="5"/>
        <v>#VALUE!</v>
      </c>
      <c r="M19" t="e">
        <f t="shared" si="28"/>
        <v>#VALUE!</v>
      </c>
      <c r="N19" t="e">
        <f t="shared" si="28"/>
        <v>#VALUE!</v>
      </c>
      <c r="O19" t="e">
        <f t="shared" si="28"/>
        <v>#VALUE!</v>
      </c>
      <c r="P19" t="e">
        <f t="shared" si="28"/>
        <v>#VALUE!</v>
      </c>
      <c r="Q19" t="e">
        <f t="shared" si="28"/>
        <v>#VALUE!</v>
      </c>
      <c r="R19" t="e">
        <f t="shared" si="28"/>
        <v>#VALUE!</v>
      </c>
      <c r="S19" t="e">
        <f t="shared" si="28"/>
        <v>#VALUE!</v>
      </c>
      <c r="T19" t="e">
        <f t="shared" si="28"/>
        <v>#VALUE!</v>
      </c>
      <c r="U19" t="e">
        <f t="shared" si="28"/>
        <v>#VALUE!</v>
      </c>
      <c r="V19" t="e">
        <f t="shared" si="28"/>
        <v>#VALUE!</v>
      </c>
      <c r="W19" t="e">
        <f t="shared" ref="W19:AT19" si="42">IF(MOD(MOD(V19,20000),2)=1,INT(V19/2)+549755813888,INT(V19/2))</f>
        <v>#VALUE!</v>
      </c>
      <c r="X19" t="e">
        <f t="shared" si="42"/>
        <v>#VALUE!</v>
      </c>
      <c r="Y19" t="e">
        <f t="shared" si="42"/>
        <v>#VALUE!</v>
      </c>
      <c r="Z19" t="e">
        <f t="shared" si="42"/>
        <v>#VALUE!</v>
      </c>
      <c r="AA19" t="e">
        <f t="shared" si="42"/>
        <v>#VALUE!</v>
      </c>
      <c r="AB19" t="e">
        <f t="shared" si="42"/>
        <v>#VALUE!</v>
      </c>
      <c r="AC19" t="e">
        <f t="shared" si="42"/>
        <v>#VALUE!</v>
      </c>
      <c r="AD19" t="e">
        <f t="shared" si="42"/>
        <v>#VALUE!</v>
      </c>
      <c r="AE19" t="e">
        <f t="shared" si="42"/>
        <v>#VALUE!</v>
      </c>
      <c r="AF19" t="e">
        <f t="shared" si="42"/>
        <v>#VALUE!</v>
      </c>
      <c r="AG19" t="e">
        <f t="shared" si="42"/>
        <v>#VALUE!</v>
      </c>
      <c r="AH19" t="e">
        <f t="shared" si="42"/>
        <v>#VALUE!</v>
      </c>
      <c r="AI19" t="e">
        <f t="shared" si="42"/>
        <v>#VALUE!</v>
      </c>
      <c r="AJ19" t="e">
        <f t="shared" si="42"/>
        <v>#VALUE!</v>
      </c>
      <c r="AK19" t="e">
        <f t="shared" si="42"/>
        <v>#VALUE!</v>
      </c>
      <c r="AL19" t="e">
        <f t="shared" si="42"/>
        <v>#VALUE!</v>
      </c>
      <c r="AM19" t="e">
        <f t="shared" si="42"/>
        <v>#VALUE!</v>
      </c>
      <c r="AN19" t="e">
        <f t="shared" si="42"/>
        <v>#VALUE!</v>
      </c>
      <c r="AO19" t="e">
        <f t="shared" si="42"/>
        <v>#VALUE!</v>
      </c>
      <c r="AP19" t="e">
        <f t="shared" si="42"/>
        <v>#VALUE!</v>
      </c>
      <c r="AQ19" t="e">
        <f t="shared" si="42"/>
        <v>#VALUE!</v>
      </c>
      <c r="AR19" t="e">
        <f t="shared" si="42"/>
        <v>#VALUE!</v>
      </c>
      <c r="AS19" t="e">
        <f t="shared" si="42"/>
        <v>#VALUE!</v>
      </c>
      <c r="AT19" t="e">
        <f t="shared" si="42"/>
        <v>#VALUE!</v>
      </c>
      <c r="AU19" s="2" t="e">
        <f t="shared" si="7"/>
        <v>#VALUE!</v>
      </c>
      <c r="AV19" t="e">
        <f t="shared" si="8"/>
        <v>#VALUE!</v>
      </c>
      <c r="AW19" t="e">
        <f t="shared" si="9"/>
        <v>#VALUE!</v>
      </c>
      <c r="AX19" t="e">
        <f t="shared" si="10"/>
        <v>#VALUE!</v>
      </c>
      <c r="AY19" t="e">
        <f t="shared" si="11"/>
        <v>#VALUE!</v>
      </c>
      <c r="AZ19" t="e">
        <f t="shared" si="12"/>
        <v>#VALUE!</v>
      </c>
      <c r="BA19" t="e">
        <f t="shared" si="13"/>
        <v>#VALUE!</v>
      </c>
      <c r="BB19" t="e">
        <f t="shared" si="14"/>
        <v>#VALUE!</v>
      </c>
      <c r="BC19" t="e">
        <f t="shared" si="15"/>
        <v>#VALUE!</v>
      </c>
      <c r="BD19" t="e">
        <f t="shared" si="16"/>
        <v>#VALUE!</v>
      </c>
      <c r="BE19" t="e">
        <f t="shared" si="17"/>
        <v>#VALUE!</v>
      </c>
      <c r="BF19" t="e">
        <f t="shared" si="18"/>
        <v>#VALUE!</v>
      </c>
      <c r="BG19" s="3" t="e">
        <f t="shared" si="19"/>
        <v>#VALUE!</v>
      </c>
      <c r="BH19" s="1"/>
      <c r="BI19" s="2" t="e">
        <f t="shared" si="20"/>
        <v>#VALUE!</v>
      </c>
      <c r="BJ19" s="2" t="e">
        <f t="shared" si="21"/>
        <v>#VALUE!</v>
      </c>
      <c r="BK19" s="2" t="e">
        <f t="shared" si="22"/>
        <v>#VALUE!</v>
      </c>
      <c r="BL19" s="2" t="e">
        <f t="shared" si="23"/>
        <v>#VALUE!</v>
      </c>
      <c r="BM19" s="2" t="e">
        <f t="shared" si="1"/>
        <v>#VALUE!</v>
      </c>
      <c r="BN19" s="3" t="e">
        <f t="shared" si="24"/>
        <v>#VALUE!</v>
      </c>
      <c r="BO19" s="35" t="e">
        <f t="shared" si="25"/>
        <v>#VALUE!</v>
      </c>
      <c r="BP19" s="1" t="e">
        <f t="shared" si="26"/>
        <v>#VALUE!</v>
      </c>
      <c r="BQ19" s="3" t="e">
        <f>IF(BG19=BT$9,BT$10,AV19+AW19*16+AX19*16^2)</f>
        <v>#VALUE!</v>
      </c>
      <c r="BR19" s="1" t="e">
        <f t="shared" si="31"/>
        <v>#VALUE!</v>
      </c>
    </row>
    <row r="20" spans="5:70">
      <c r="E20" s="3">
        <f>Sheet1!B18</f>
        <v>0</v>
      </c>
      <c r="F20" s="1"/>
      <c r="G20" s="3" t="str">
        <f t="shared" si="3"/>
        <v/>
      </c>
      <c r="H20" s="1"/>
      <c r="I20" s="3" t="e">
        <f t="shared" si="27"/>
        <v>#VALUE!</v>
      </c>
      <c r="J20" s="1"/>
      <c r="K20" s="6">
        <f t="shared" si="4"/>
        <v>0</v>
      </c>
      <c r="L20" t="e">
        <f t="shared" si="5"/>
        <v>#VALUE!</v>
      </c>
      <c r="M20" t="e">
        <f t="shared" si="28"/>
        <v>#VALUE!</v>
      </c>
      <c r="N20" t="e">
        <f t="shared" si="28"/>
        <v>#VALUE!</v>
      </c>
      <c r="O20" t="e">
        <f t="shared" si="28"/>
        <v>#VALUE!</v>
      </c>
      <c r="P20" t="e">
        <f t="shared" si="28"/>
        <v>#VALUE!</v>
      </c>
      <c r="Q20" t="e">
        <f t="shared" si="28"/>
        <v>#VALUE!</v>
      </c>
      <c r="R20" t="e">
        <f t="shared" si="28"/>
        <v>#VALUE!</v>
      </c>
      <c r="S20" t="e">
        <f t="shared" si="28"/>
        <v>#VALUE!</v>
      </c>
      <c r="T20" t="e">
        <f t="shared" si="28"/>
        <v>#VALUE!</v>
      </c>
      <c r="U20" t="e">
        <f t="shared" si="28"/>
        <v>#VALUE!</v>
      </c>
      <c r="V20" t="e">
        <f t="shared" si="28"/>
        <v>#VALUE!</v>
      </c>
      <c r="W20" t="e">
        <f t="shared" ref="W20:AT20" si="43">IF(MOD(MOD(V20,20000),2)=1,INT(V20/2)+549755813888,INT(V20/2))</f>
        <v>#VALUE!</v>
      </c>
      <c r="X20" t="e">
        <f t="shared" si="43"/>
        <v>#VALUE!</v>
      </c>
      <c r="Y20" t="e">
        <f t="shared" si="43"/>
        <v>#VALUE!</v>
      </c>
      <c r="Z20" t="e">
        <f t="shared" si="43"/>
        <v>#VALUE!</v>
      </c>
      <c r="AA20" t="e">
        <f t="shared" si="43"/>
        <v>#VALUE!</v>
      </c>
      <c r="AB20" t="e">
        <f t="shared" si="43"/>
        <v>#VALUE!</v>
      </c>
      <c r="AC20" t="e">
        <f t="shared" si="43"/>
        <v>#VALUE!</v>
      </c>
      <c r="AD20" t="e">
        <f t="shared" si="43"/>
        <v>#VALUE!</v>
      </c>
      <c r="AE20" t="e">
        <f t="shared" si="43"/>
        <v>#VALUE!</v>
      </c>
      <c r="AF20" t="e">
        <f t="shared" si="43"/>
        <v>#VALUE!</v>
      </c>
      <c r="AG20" t="e">
        <f t="shared" si="43"/>
        <v>#VALUE!</v>
      </c>
      <c r="AH20" t="e">
        <f t="shared" si="43"/>
        <v>#VALUE!</v>
      </c>
      <c r="AI20" t="e">
        <f t="shared" si="43"/>
        <v>#VALUE!</v>
      </c>
      <c r="AJ20" t="e">
        <f t="shared" si="43"/>
        <v>#VALUE!</v>
      </c>
      <c r="AK20" t="e">
        <f t="shared" si="43"/>
        <v>#VALUE!</v>
      </c>
      <c r="AL20" t="e">
        <f t="shared" si="43"/>
        <v>#VALUE!</v>
      </c>
      <c r="AM20" t="e">
        <f t="shared" si="43"/>
        <v>#VALUE!</v>
      </c>
      <c r="AN20" t="e">
        <f t="shared" si="43"/>
        <v>#VALUE!</v>
      </c>
      <c r="AO20" t="e">
        <f t="shared" si="43"/>
        <v>#VALUE!</v>
      </c>
      <c r="AP20" t="e">
        <f t="shared" si="43"/>
        <v>#VALUE!</v>
      </c>
      <c r="AQ20" t="e">
        <f t="shared" si="43"/>
        <v>#VALUE!</v>
      </c>
      <c r="AR20" t="e">
        <f t="shared" si="43"/>
        <v>#VALUE!</v>
      </c>
      <c r="AS20" t="e">
        <f t="shared" si="43"/>
        <v>#VALUE!</v>
      </c>
      <c r="AT20" t="e">
        <f t="shared" si="43"/>
        <v>#VALUE!</v>
      </c>
      <c r="AU20" s="2" t="e">
        <f t="shared" si="7"/>
        <v>#VALUE!</v>
      </c>
      <c r="AV20" t="e">
        <f t="shared" si="8"/>
        <v>#VALUE!</v>
      </c>
      <c r="AW20" t="e">
        <f t="shared" si="9"/>
        <v>#VALUE!</v>
      </c>
      <c r="AX20" t="e">
        <f t="shared" si="10"/>
        <v>#VALUE!</v>
      </c>
      <c r="AY20" t="e">
        <f t="shared" si="11"/>
        <v>#VALUE!</v>
      </c>
      <c r="AZ20" t="e">
        <f t="shared" si="12"/>
        <v>#VALUE!</v>
      </c>
      <c r="BA20" t="e">
        <f t="shared" si="13"/>
        <v>#VALUE!</v>
      </c>
      <c r="BB20" t="e">
        <f t="shared" si="14"/>
        <v>#VALUE!</v>
      </c>
      <c r="BC20" t="e">
        <f t="shared" si="15"/>
        <v>#VALUE!</v>
      </c>
      <c r="BD20" t="e">
        <f t="shared" si="16"/>
        <v>#VALUE!</v>
      </c>
      <c r="BE20" t="e">
        <f t="shared" si="17"/>
        <v>#VALUE!</v>
      </c>
      <c r="BF20" t="e">
        <f t="shared" si="18"/>
        <v>#VALUE!</v>
      </c>
      <c r="BG20" s="3" t="e">
        <f t="shared" si="19"/>
        <v>#VALUE!</v>
      </c>
      <c r="BH20" s="1"/>
      <c r="BI20" s="2" t="e">
        <f t="shared" si="20"/>
        <v>#VALUE!</v>
      </c>
      <c r="BJ20" s="2" t="e">
        <f t="shared" si="21"/>
        <v>#VALUE!</v>
      </c>
      <c r="BK20" s="2" t="e">
        <f t="shared" si="22"/>
        <v>#VALUE!</v>
      </c>
      <c r="BL20" s="2" t="e">
        <f t="shared" si="23"/>
        <v>#VALUE!</v>
      </c>
      <c r="BM20" s="2" t="e">
        <f t="shared" si="1"/>
        <v>#VALUE!</v>
      </c>
      <c r="BN20" s="3" t="e">
        <f t="shared" si="24"/>
        <v>#VALUE!</v>
      </c>
      <c r="BO20" s="35" t="e">
        <f t="shared" si="25"/>
        <v>#VALUE!</v>
      </c>
      <c r="BP20" s="1" t="e">
        <f t="shared" si="26"/>
        <v>#VALUE!</v>
      </c>
      <c r="BQ20" s="3" t="e">
        <f>IF(BG20=BT$9,BT$10,AV20+AW20*16+AX20*16^2)</f>
        <v>#VALUE!</v>
      </c>
      <c r="BR20" s="1" t="e">
        <f t="shared" si="31"/>
        <v>#VALUE!</v>
      </c>
    </row>
    <row r="21" spans="5:70">
      <c r="E21" s="3">
        <f>Sheet1!B19</f>
        <v>0</v>
      </c>
      <c r="F21" s="1"/>
      <c r="G21" s="3" t="str">
        <f t="shared" si="3"/>
        <v/>
      </c>
      <c r="H21" s="1"/>
      <c r="I21" s="3" t="e">
        <f t="shared" si="27"/>
        <v>#VALUE!</v>
      </c>
      <c r="J21" s="1"/>
      <c r="K21" s="6">
        <f t="shared" si="4"/>
        <v>0</v>
      </c>
      <c r="L21" t="e">
        <f t="shared" si="5"/>
        <v>#VALUE!</v>
      </c>
      <c r="M21" t="e">
        <f t="shared" si="28"/>
        <v>#VALUE!</v>
      </c>
      <c r="N21" t="e">
        <f t="shared" si="28"/>
        <v>#VALUE!</v>
      </c>
      <c r="O21" t="e">
        <f t="shared" si="28"/>
        <v>#VALUE!</v>
      </c>
      <c r="P21" t="e">
        <f t="shared" si="28"/>
        <v>#VALUE!</v>
      </c>
      <c r="Q21" t="e">
        <f t="shared" si="28"/>
        <v>#VALUE!</v>
      </c>
      <c r="R21" t="e">
        <f t="shared" si="28"/>
        <v>#VALUE!</v>
      </c>
      <c r="S21" t="e">
        <f t="shared" si="28"/>
        <v>#VALUE!</v>
      </c>
      <c r="T21" t="e">
        <f t="shared" si="28"/>
        <v>#VALUE!</v>
      </c>
      <c r="U21" t="e">
        <f t="shared" si="28"/>
        <v>#VALUE!</v>
      </c>
      <c r="V21" t="e">
        <f t="shared" si="28"/>
        <v>#VALUE!</v>
      </c>
      <c r="W21" t="e">
        <f t="shared" ref="W21:AT21" si="44">IF(MOD(MOD(V21,20000),2)=1,INT(V21/2)+549755813888,INT(V21/2))</f>
        <v>#VALUE!</v>
      </c>
      <c r="X21" t="e">
        <f t="shared" si="44"/>
        <v>#VALUE!</v>
      </c>
      <c r="Y21" t="e">
        <f t="shared" si="44"/>
        <v>#VALUE!</v>
      </c>
      <c r="Z21" t="e">
        <f t="shared" si="44"/>
        <v>#VALUE!</v>
      </c>
      <c r="AA21" t="e">
        <f t="shared" si="44"/>
        <v>#VALUE!</v>
      </c>
      <c r="AB21" t="e">
        <f t="shared" si="44"/>
        <v>#VALUE!</v>
      </c>
      <c r="AC21" t="e">
        <f t="shared" si="44"/>
        <v>#VALUE!</v>
      </c>
      <c r="AD21" t="e">
        <f t="shared" si="44"/>
        <v>#VALUE!</v>
      </c>
      <c r="AE21" t="e">
        <f t="shared" si="44"/>
        <v>#VALUE!</v>
      </c>
      <c r="AF21" t="e">
        <f t="shared" si="44"/>
        <v>#VALUE!</v>
      </c>
      <c r="AG21" t="e">
        <f t="shared" si="44"/>
        <v>#VALUE!</v>
      </c>
      <c r="AH21" t="e">
        <f t="shared" si="44"/>
        <v>#VALUE!</v>
      </c>
      <c r="AI21" t="e">
        <f t="shared" si="44"/>
        <v>#VALUE!</v>
      </c>
      <c r="AJ21" t="e">
        <f t="shared" si="44"/>
        <v>#VALUE!</v>
      </c>
      <c r="AK21" t="e">
        <f t="shared" si="44"/>
        <v>#VALUE!</v>
      </c>
      <c r="AL21" t="e">
        <f t="shared" si="44"/>
        <v>#VALUE!</v>
      </c>
      <c r="AM21" t="e">
        <f t="shared" si="44"/>
        <v>#VALUE!</v>
      </c>
      <c r="AN21" t="e">
        <f t="shared" si="44"/>
        <v>#VALUE!</v>
      </c>
      <c r="AO21" t="e">
        <f t="shared" si="44"/>
        <v>#VALUE!</v>
      </c>
      <c r="AP21" t="e">
        <f t="shared" si="44"/>
        <v>#VALUE!</v>
      </c>
      <c r="AQ21" t="e">
        <f t="shared" si="44"/>
        <v>#VALUE!</v>
      </c>
      <c r="AR21" t="e">
        <f t="shared" si="44"/>
        <v>#VALUE!</v>
      </c>
      <c r="AS21" t="e">
        <f t="shared" si="44"/>
        <v>#VALUE!</v>
      </c>
      <c r="AT21" t="e">
        <f t="shared" si="44"/>
        <v>#VALUE!</v>
      </c>
      <c r="AU21" s="2" t="e">
        <f t="shared" si="7"/>
        <v>#VALUE!</v>
      </c>
      <c r="AV21" t="e">
        <f t="shared" si="8"/>
        <v>#VALUE!</v>
      </c>
      <c r="AW21" t="e">
        <f t="shared" si="9"/>
        <v>#VALUE!</v>
      </c>
      <c r="AX21" t="e">
        <f t="shared" si="10"/>
        <v>#VALUE!</v>
      </c>
      <c r="AY21" t="e">
        <f t="shared" si="11"/>
        <v>#VALUE!</v>
      </c>
      <c r="AZ21" t="e">
        <f t="shared" si="12"/>
        <v>#VALUE!</v>
      </c>
      <c r="BA21" t="e">
        <f t="shared" si="13"/>
        <v>#VALUE!</v>
      </c>
      <c r="BB21" t="e">
        <f t="shared" si="14"/>
        <v>#VALUE!</v>
      </c>
      <c r="BC21" t="e">
        <f t="shared" si="15"/>
        <v>#VALUE!</v>
      </c>
      <c r="BD21" t="e">
        <f t="shared" si="16"/>
        <v>#VALUE!</v>
      </c>
      <c r="BE21" t="e">
        <f t="shared" si="17"/>
        <v>#VALUE!</v>
      </c>
      <c r="BF21" t="e">
        <f t="shared" si="18"/>
        <v>#VALUE!</v>
      </c>
      <c r="BG21" s="3" t="e">
        <f t="shared" si="19"/>
        <v>#VALUE!</v>
      </c>
      <c r="BH21" s="1"/>
      <c r="BI21" s="2" t="e">
        <f t="shared" si="20"/>
        <v>#VALUE!</v>
      </c>
      <c r="BJ21" s="2" t="e">
        <f t="shared" si="21"/>
        <v>#VALUE!</v>
      </c>
      <c r="BK21" s="2" t="e">
        <f t="shared" si="22"/>
        <v>#VALUE!</v>
      </c>
      <c r="BL21" s="2" t="e">
        <f t="shared" si="23"/>
        <v>#VALUE!</v>
      </c>
      <c r="BM21" s="2" t="e">
        <f t="shared" si="1"/>
        <v>#VALUE!</v>
      </c>
      <c r="BN21" s="3" t="e">
        <f t="shared" si="24"/>
        <v>#VALUE!</v>
      </c>
      <c r="BO21" s="35" t="e">
        <f t="shared" si="25"/>
        <v>#VALUE!</v>
      </c>
      <c r="BP21" s="1" t="e">
        <f t="shared" si="26"/>
        <v>#VALUE!</v>
      </c>
      <c r="BQ21" s="3" t="e">
        <f t="shared" ref="BQ21:BQ28" si="45">IF(BG21=BT$9,BT$10,AV21+AW21*16+AX21*16^2)</f>
        <v>#VALUE!</v>
      </c>
      <c r="BR21" s="1" t="e">
        <f t="shared" si="31"/>
        <v>#VALUE!</v>
      </c>
    </row>
    <row r="22" spans="5:70">
      <c r="E22" s="3">
        <f>Sheet1!B20</f>
        <v>0</v>
      </c>
      <c r="F22" s="1"/>
      <c r="G22" s="3" t="str">
        <f t="shared" si="3"/>
        <v/>
      </c>
      <c r="H22" s="1"/>
      <c r="I22" s="3" t="e">
        <f t="shared" si="27"/>
        <v>#VALUE!</v>
      </c>
      <c r="J22" s="1"/>
      <c r="K22" s="6">
        <f t="shared" si="4"/>
        <v>0</v>
      </c>
      <c r="L22" t="e">
        <f t="shared" si="5"/>
        <v>#VALUE!</v>
      </c>
      <c r="M22" t="e">
        <f t="shared" si="28"/>
        <v>#VALUE!</v>
      </c>
      <c r="N22" t="e">
        <f t="shared" si="28"/>
        <v>#VALUE!</v>
      </c>
      <c r="O22" t="e">
        <f t="shared" si="28"/>
        <v>#VALUE!</v>
      </c>
      <c r="P22" t="e">
        <f t="shared" si="28"/>
        <v>#VALUE!</v>
      </c>
      <c r="Q22" t="e">
        <f t="shared" si="28"/>
        <v>#VALUE!</v>
      </c>
      <c r="R22" t="e">
        <f t="shared" si="28"/>
        <v>#VALUE!</v>
      </c>
      <c r="S22" t="e">
        <f t="shared" si="28"/>
        <v>#VALUE!</v>
      </c>
      <c r="T22" t="e">
        <f t="shared" si="28"/>
        <v>#VALUE!</v>
      </c>
      <c r="U22" t="e">
        <f t="shared" si="28"/>
        <v>#VALUE!</v>
      </c>
      <c r="V22" t="e">
        <f t="shared" si="28"/>
        <v>#VALUE!</v>
      </c>
      <c r="W22" t="e">
        <f t="shared" ref="W22:AT22" si="46">IF(MOD(MOD(V22,20000),2)=1,INT(V22/2)+549755813888,INT(V22/2))</f>
        <v>#VALUE!</v>
      </c>
      <c r="X22" t="e">
        <f t="shared" si="46"/>
        <v>#VALUE!</v>
      </c>
      <c r="Y22" t="e">
        <f t="shared" si="46"/>
        <v>#VALUE!</v>
      </c>
      <c r="Z22" t="e">
        <f t="shared" si="46"/>
        <v>#VALUE!</v>
      </c>
      <c r="AA22" t="e">
        <f t="shared" si="46"/>
        <v>#VALUE!</v>
      </c>
      <c r="AB22" t="e">
        <f t="shared" si="46"/>
        <v>#VALUE!</v>
      </c>
      <c r="AC22" t="e">
        <f t="shared" si="46"/>
        <v>#VALUE!</v>
      </c>
      <c r="AD22" t="e">
        <f t="shared" si="46"/>
        <v>#VALUE!</v>
      </c>
      <c r="AE22" t="e">
        <f t="shared" si="46"/>
        <v>#VALUE!</v>
      </c>
      <c r="AF22" t="e">
        <f t="shared" si="46"/>
        <v>#VALUE!</v>
      </c>
      <c r="AG22" t="e">
        <f t="shared" si="46"/>
        <v>#VALUE!</v>
      </c>
      <c r="AH22" t="e">
        <f t="shared" si="46"/>
        <v>#VALUE!</v>
      </c>
      <c r="AI22" t="e">
        <f t="shared" si="46"/>
        <v>#VALUE!</v>
      </c>
      <c r="AJ22" t="e">
        <f t="shared" si="46"/>
        <v>#VALUE!</v>
      </c>
      <c r="AK22" t="e">
        <f t="shared" si="46"/>
        <v>#VALUE!</v>
      </c>
      <c r="AL22" t="e">
        <f t="shared" si="46"/>
        <v>#VALUE!</v>
      </c>
      <c r="AM22" t="e">
        <f t="shared" si="46"/>
        <v>#VALUE!</v>
      </c>
      <c r="AN22" t="e">
        <f t="shared" si="46"/>
        <v>#VALUE!</v>
      </c>
      <c r="AO22" t="e">
        <f t="shared" si="46"/>
        <v>#VALUE!</v>
      </c>
      <c r="AP22" t="e">
        <f t="shared" si="46"/>
        <v>#VALUE!</v>
      </c>
      <c r="AQ22" t="e">
        <f t="shared" si="46"/>
        <v>#VALUE!</v>
      </c>
      <c r="AR22" t="e">
        <f t="shared" si="46"/>
        <v>#VALUE!</v>
      </c>
      <c r="AS22" t="e">
        <f t="shared" si="46"/>
        <v>#VALUE!</v>
      </c>
      <c r="AT22" t="e">
        <f t="shared" si="46"/>
        <v>#VALUE!</v>
      </c>
      <c r="AU22" s="2" t="e">
        <f t="shared" si="7"/>
        <v>#VALUE!</v>
      </c>
      <c r="AV22" t="e">
        <f t="shared" si="8"/>
        <v>#VALUE!</v>
      </c>
      <c r="AW22" t="e">
        <f t="shared" si="9"/>
        <v>#VALUE!</v>
      </c>
      <c r="AX22" t="e">
        <f t="shared" si="10"/>
        <v>#VALUE!</v>
      </c>
      <c r="AY22" t="e">
        <f t="shared" si="11"/>
        <v>#VALUE!</v>
      </c>
      <c r="AZ22" t="e">
        <f t="shared" si="12"/>
        <v>#VALUE!</v>
      </c>
      <c r="BA22" t="e">
        <f t="shared" si="13"/>
        <v>#VALUE!</v>
      </c>
      <c r="BB22" t="e">
        <f t="shared" si="14"/>
        <v>#VALUE!</v>
      </c>
      <c r="BC22" t="e">
        <f t="shared" si="15"/>
        <v>#VALUE!</v>
      </c>
      <c r="BD22" t="e">
        <f t="shared" si="16"/>
        <v>#VALUE!</v>
      </c>
      <c r="BE22" t="e">
        <f t="shared" si="17"/>
        <v>#VALUE!</v>
      </c>
      <c r="BF22" t="e">
        <f t="shared" si="18"/>
        <v>#VALUE!</v>
      </c>
      <c r="BG22" s="3" t="e">
        <f t="shared" si="19"/>
        <v>#VALUE!</v>
      </c>
      <c r="BH22" s="1"/>
      <c r="BI22" s="2" t="e">
        <f t="shared" si="20"/>
        <v>#VALUE!</v>
      </c>
      <c r="BJ22" s="2" t="e">
        <f>IF(BI22&gt;=1000, MID(BI22,1,1)&amp;MID(BI22,2,1)&amp;"."&amp;MID(BI22,3,1)&amp;MID(BI22,4,1), MID(BI22,1,1)&amp;"."&amp;MID(BI22,2,1)&amp;MID(BI22,3,1)&amp;MID(BI22,4,1))</f>
        <v>#VALUE!</v>
      </c>
      <c r="BK22" s="2" t="e">
        <f t="shared" si="22"/>
        <v>#VALUE!</v>
      </c>
      <c r="BL22" s="2" t="e">
        <f t="shared" si="23"/>
        <v>#VALUE!</v>
      </c>
      <c r="BM22" s="2" t="e">
        <f t="shared" si="1"/>
        <v>#VALUE!</v>
      </c>
      <c r="BN22" s="3" t="e">
        <f t="shared" si="24"/>
        <v>#VALUE!</v>
      </c>
      <c r="BO22" s="35" t="e">
        <f t="shared" si="25"/>
        <v>#VALUE!</v>
      </c>
      <c r="BP22" s="1" t="e">
        <f t="shared" si="26"/>
        <v>#VALUE!</v>
      </c>
      <c r="BQ22" s="3" t="e">
        <f t="shared" si="45"/>
        <v>#VALUE!</v>
      </c>
      <c r="BR22" s="1" t="e">
        <f t="shared" si="31"/>
        <v>#VALUE!</v>
      </c>
    </row>
    <row r="23" spans="5:70">
      <c r="E23" s="3">
        <f>Sheet1!B21</f>
        <v>0</v>
      </c>
      <c r="F23" s="1"/>
      <c r="G23" s="3" t="str">
        <f t="shared" si="3"/>
        <v/>
      </c>
      <c r="H23" s="1"/>
      <c r="I23" s="3" t="e">
        <f t="shared" si="27"/>
        <v>#VALUE!</v>
      </c>
      <c r="J23" s="1"/>
      <c r="K23" s="6">
        <f t="shared" si="4"/>
        <v>0</v>
      </c>
      <c r="L23" t="e">
        <f t="shared" si="5"/>
        <v>#VALUE!</v>
      </c>
      <c r="M23" t="e">
        <f t="shared" si="28"/>
        <v>#VALUE!</v>
      </c>
      <c r="N23" t="e">
        <f t="shared" si="28"/>
        <v>#VALUE!</v>
      </c>
      <c r="O23" t="e">
        <f t="shared" si="28"/>
        <v>#VALUE!</v>
      </c>
      <c r="P23" t="e">
        <f t="shared" si="28"/>
        <v>#VALUE!</v>
      </c>
      <c r="Q23" t="e">
        <f t="shared" si="28"/>
        <v>#VALUE!</v>
      </c>
      <c r="R23" t="e">
        <f t="shared" si="28"/>
        <v>#VALUE!</v>
      </c>
      <c r="S23" t="e">
        <f t="shared" si="28"/>
        <v>#VALUE!</v>
      </c>
      <c r="T23" t="e">
        <f t="shared" si="28"/>
        <v>#VALUE!</v>
      </c>
      <c r="U23" t="e">
        <f t="shared" si="28"/>
        <v>#VALUE!</v>
      </c>
      <c r="V23" t="e">
        <f t="shared" si="28"/>
        <v>#VALUE!</v>
      </c>
      <c r="W23" t="e">
        <f t="shared" ref="W23:AT23" si="47">IF(MOD(MOD(V23,20000),2)=1,INT(V23/2)+549755813888,INT(V23/2))</f>
        <v>#VALUE!</v>
      </c>
      <c r="X23" t="e">
        <f t="shared" si="47"/>
        <v>#VALUE!</v>
      </c>
      <c r="Y23" t="e">
        <f t="shared" si="47"/>
        <v>#VALUE!</v>
      </c>
      <c r="Z23" t="e">
        <f t="shared" si="47"/>
        <v>#VALUE!</v>
      </c>
      <c r="AA23" t="e">
        <f t="shared" si="47"/>
        <v>#VALUE!</v>
      </c>
      <c r="AB23" t="e">
        <f t="shared" si="47"/>
        <v>#VALUE!</v>
      </c>
      <c r="AC23" t="e">
        <f t="shared" si="47"/>
        <v>#VALUE!</v>
      </c>
      <c r="AD23" t="e">
        <f t="shared" si="47"/>
        <v>#VALUE!</v>
      </c>
      <c r="AE23" t="e">
        <f t="shared" si="47"/>
        <v>#VALUE!</v>
      </c>
      <c r="AF23" t="e">
        <f t="shared" si="47"/>
        <v>#VALUE!</v>
      </c>
      <c r="AG23" t="e">
        <f t="shared" si="47"/>
        <v>#VALUE!</v>
      </c>
      <c r="AH23" t="e">
        <f t="shared" si="47"/>
        <v>#VALUE!</v>
      </c>
      <c r="AI23" t="e">
        <f t="shared" si="47"/>
        <v>#VALUE!</v>
      </c>
      <c r="AJ23" t="e">
        <f t="shared" si="47"/>
        <v>#VALUE!</v>
      </c>
      <c r="AK23" t="e">
        <f t="shared" si="47"/>
        <v>#VALUE!</v>
      </c>
      <c r="AL23" t="e">
        <f t="shared" si="47"/>
        <v>#VALUE!</v>
      </c>
      <c r="AM23" t="e">
        <f t="shared" si="47"/>
        <v>#VALUE!</v>
      </c>
      <c r="AN23" t="e">
        <f t="shared" si="47"/>
        <v>#VALUE!</v>
      </c>
      <c r="AO23" t="e">
        <f t="shared" si="47"/>
        <v>#VALUE!</v>
      </c>
      <c r="AP23" t="e">
        <f t="shared" si="47"/>
        <v>#VALUE!</v>
      </c>
      <c r="AQ23" t="e">
        <f t="shared" si="47"/>
        <v>#VALUE!</v>
      </c>
      <c r="AR23" t="e">
        <f t="shared" si="47"/>
        <v>#VALUE!</v>
      </c>
      <c r="AS23" t="e">
        <f t="shared" si="47"/>
        <v>#VALUE!</v>
      </c>
      <c r="AT23" t="e">
        <f t="shared" si="47"/>
        <v>#VALUE!</v>
      </c>
      <c r="AU23" s="2" t="e">
        <f t="shared" si="7"/>
        <v>#VALUE!</v>
      </c>
      <c r="AV23" t="e">
        <f t="shared" si="8"/>
        <v>#VALUE!</v>
      </c>
      <c r="AW23" t="e">
        <f t="shared" si="9"/>
        <v>#VALUE!</v>
      </c>
      <c r="AX23" t="e">
        <f t="shared" si="10"/>
        <v>#VALUE!</v>
      </c>
      <c r="AY23" t="e">
        <f t="shared" si="11"/>
        <v>#VALUE!</v>
      </c>
      <c r="AZ23" t="e">
        <f t="shared" si="12"/>
        <v>#VALUE!</v>
      </c>
      <c r="BA23" t="e">
        <f t="shared" si="13"/>
        <v>#VALUE!</v>
      </c>
      <c r="BB23" t="e">
        <f t="shared" si="14"/>
        <v>#VALUE!</v>
      </c>
      <c r="BC23" t="e">
        <f t="shared" si="15"/>
        <v>#VALUE!</v>
      </c>
      <c r="BD23" t="e">
        <f t="shared" si="16"/>
        <v>#VALUE!</v>
      </c>
      <c r="BE23" t="e">
        <f t="shared" si="17"/>
        <v>#VALUE!</v>
      </c>
      <c r="BF23" t="e">
        <f t="shared" si="18"/>
        <v>#VALUE!</v>
      </c>
      <c r="BG23" s="3" t="e">
        <f t="shared" si="19"/>
        <v>#VALUE!</v>
      </c>
      <c r="BH23" s="1"/>
      <c r="BI23" s="2" t="e">
        <f t="shared" si="20"/>
        <v>#VALUE!</v>
      </c>
      <c r="BJ23" s="2" t="e">
        <f t="shared" si="21"/>
        <v>#VALUE!</v>
      </c>
      <c r="BK23" s="2" t="e">
        <f t="shared" si="22"/>
        <v>#VALUE!</v>
      </c>
      <c r="BL23" s="2" t="e">
        <f t="shared" si="23"/>
        <v>#VALUE!</v>
      </c>
      <c r="BM23" s="2" t="e">
        <f t="shared" si="1"/>
        <v>#VALUE!</v>
      </c>
      <c r="BN23" s="3" t="e">
        <f t="shared" si="24"/>
        <v>#VALUE!</v>
      </c>
      <c r="BO23" s="35" t="e">
        <f t="shared" si="25"/>
        <v>#VALUE!</v>
      </c>
      <c r="BP23" s="1" t="e">
        <f t="shared" si="26"/>
        <v>#VALUE!</v>
      </c>
      <c r="BQ23" s="3" t="e">
        <f t="shared" si="45"/>
        <v>#VALUE!</v>
      </c>
      <c r="BR23" s="1" t="e">
        <f t="shared" si="31"/>
        <v>#VALUE!</v>
      </c>
    </row>
    <row r="24" spans="5:70">
      <c r="E24" s="3">
        <f>Sheet1!B22</f>
        <v>0</v>
      </c>
      <c r="F24" s="1"/>
      <c r="G24" s="3" t="str">
        <f t="shared" si="3"/>
        <v/>
      </c>
      <c r="H24" s="1"/>
      <c r="I24" s="3" t="e">
        <f t="shared" si="27"/>
        <v>#VALUE!</v>
      </c>
      <c r="J24" s="1"/>
      <c r="K24" s="6">
        <f t="shared" si="4"/>
        <v>0</v>
      </c>
      <c r="L24" t="e">
        <f t="shared" si="5"/>
        <v>#VALUE!</v>
      </c>
      <c r="M24" t="e">
        <f t="shared" si="28"/>
        <v>#VALUE!</v>
      </c>
      <c r="N24" t="e">
        <f t="shared" si="28"/>
        <v>#VALUE!</v>
      </c>
      <c r="O24" t="e">
        <f t="shared" si="28"/>
        <v>#VALUE!</v>
      </c>
      <c r="P24" t="e">
        <f t="shared" si="28"/>
        <v>#VALUE!</v>
      </c>
      <c r="Q24" t="e">
        <f t="shared" si="28"/>
        <v>#VALUE!</v>
      </c>
      <c r="R24" t="e">
        <f t="shared" si="28"/>
        <v>#VALUE!</v>
      </c>
      <c r="S24" t="e">
        <f t="shared" si="28"/>
        <v>#VALUE!</v>
      </c>
      <c r="T24" t="e">
        <f t="shared" si="28"/>
        <v>#VALUE!</v>
      </c>
      <c r="U24" t="e">
        <f t="shared" si="28"/>
        <v>#VALUE!</v>
      </c>
      <c r="V24" t="e">
        <f t="shared" si="28"/>
        <v>#VALUE!</v>
      </c>
      <c r="W24" t="e">
        <f t="shared" ref="W24:AT24" si="48">IF(MOD(MOD(V24,20000),2)=1,INT(V24/2)+549755813888,INT(V24/2))</f>
        <v>#VALUE!</v>
      </c>
      <c r="X24" t="e">
        <f t="shared" si="48"/>
        <v>#VALUE!</v>
      </c>
      <c r="Y24" t="e">
        <f t="shared" si="48"/>
        <v>#VALUE!</v>
      </c>
      <c r="Z24" t="e">
        <f t="shared" si="48"/>
        <v>#VALUE!</v>
      </c>
      <c r="AA24" t="e">
        <f t="shared" si="48"/>
        <v>#VALUE!</v>
      </c>
      <c r="AB24" t="e">
        <f t="shared" si="48"/>
        <v>#VALUE!</v>
      </c>
      <c r="AC24" t="e">
        <f t="shared" si="48"/>
        <v>#VALUE!</v>
      </c>
      <c r="AD24" t="e">
        <f t="shared" si="48"/>
        <v>#VALUE!</v>
      </c>
      <c r="AE24" t="e">
        <f t="shared" si="48"/>
        <v>#VALUE!</v>
      </c>
      <c r="AF24" t="e">
        <f t="shared" si="48"/>
        <v>#VALUE!</v>
      </c>
      <c r="AG24" t="e">
        <f t="shared" si="48"/>
        <v>#VALUE!</v>
      </c>
      <c r="AH24" t="e">
        <f t="shared" si="48"/>
        <v>#VALUE!</v>
      </c>
      <c r="AI24" t="e">
        <f t="shared" si="48"/>
        <v>#VALUE!</v>
      </c>
      <c r="AJ24" t="e">
        <f t="shared" si="48"/>
        <v>#VALUE!</v>
      </c>
      <c r="AK24" t="e">
        <f t="shared" si="48"/>
        <v>#VALUE!</v>
      </c>
      <c r="AL24" t="e">
        <f t="shared" si="48"/>
        <v>#VALUE!</v>
      </c>
      <c r="AM24" t="e">
        <f t="shared" si="48"/>
        <v>#VALUE!</v>
      </c>
      <c r="AN24" t="e">
        <f t="shared" si="48"/>
        <v>#VALUE!</v>
      </c>
      <c r="AO24" t="e">
        <f t="shared" si="48"/>
        <v>#VALUE!</v>
      </c>
      <c r="AP24" t="e">
        <f t="shared" si="48"/>
        <v>#VALUE!</v>
      </c>
      <c r="AQ24" t="e">
        <f t="shared" si="48"/>
        <v>#VALUE!</v>
      </c>
      <c r="AR24" t="e">
        <f t="shared" si="48"/>
        <v>#VALUE!</v>
      </c>
      <c r="AS24" t="e">
        <f t="shared" si="48"/>
        <v>#VALUE!</v>
      </c>
      <c r="AT24" t="e">
        <f t="shared" si="48"/>
        <v>#VALUE!</v>
      </c>
      <c r="AU24" s="2" t="e">
        <f t="shared" si="7"/>
        <v>#VALUE!</v>
      </c>
      <c r="AV24" t="e">
        <f t="shared" si="8"/>
        <v>#VALUE!</v>
      </c>
      <c r="AW24" t="e">
        <f t="shared" si="9"/>
        <v>#VALUE!</v>
      </c>
      <c r="AX24" t="e">
        <f t="shared" si="10"/>
        <v>#VALUE!</v>
      </c>
      <c r="AY24" t="e">
        <f t="shared" si="11"/>
        <v>#VALUE!</v>
      </c>
      <c r="AZ24" t="e">
        <f t="shared" si="12"/>
        <v>#VALUE!</v>
      </c>
      <c r="BA24" t="e">
        <f t="shared" si="13"/>
        <v>#VALUE!</v>
      </c>
      <c r="BB24" t="e">
        <f t="shared" si="14"/>
        <v>#VALUE!</v>
      </c>
      <c r="BC24" t="e">
        <f t="shared" si="15"/>
        <v>#VALUE!</v>
      </c>
      <c r="BD24" t="e">
        <f t="shared" si="16"/>
        <v>#VALUE!</v>
      </c>
      <c r="BE24" t="e">
        <f t="shared" si="17"/>
        <v>#VALUE!</v>
      </c>
      <c r="BF24" t="e">
        <f t="shared" si="18"/>
        <v>#VALUE!</v>
      </c>
      <c r="BG24" s="3" t="e">
        <f t="shared" si="19"/>
        <v>#VALUE!</v>
      </c>
      <c r="BH24" s="1"/>
      <c r="BI24" s="2" t="e">
        <f t="shared" si="20"/>
        <v>#VALUE!</v>
      </c>
      <c r="BJ24" s="2" t="e">
        <f t="shared" si="21"/>
        <v>#VALUE!</v>
      </c>
      <c r="BK24" s="2" t="e">
        <f t="shared" si="22"/>
        <v>#VALUE!</v>
      </c>
      <c r="BL24" s="2" t="e">
        <f t="shared" si="23"/>
        <v>#VALUE!</v>
      </c>
      <c r="BM24" s="2" t="e">
        <f t="shared" si="1"/>
        <v>#VALUE!</v>
      </c>
      <c r="BN24" s="3" t="e">
        <f t="shared" si="24"/>
        <v>#VALUE!</v>
      </c>
      <c r="BO24" s="35" t="e">
        <f t="shared" si="25"/>
        <v>#VALUE!</v>
      </c>
      <c r="BP24" s="1" t="e">
        <f t="shared" si="26"/>
        <v>#VALUE!</v>
      </c>
      <c r="BQ24" s="3" t="e">
        <f t="shared" si="45"/>
        <v>#VALUE!</v>
      </c>
      <c r="BR24" s="1" t="e">
        <f t="shared" si="31"/>
        <v>#VALUE!</v>
      </c>
    </row>
    <row r="25" spans="5:70">
      <c r="E25" s="3">
        <f>Sheet1!B23</f>
        <v>0</v>
      </c>
      <c r="F25" s="1"/>
      <c r="G25" s="3" t="str">
        <f t="shared" si="3"/>
        <v/>
      </c>
      <c r="H25" s="1"/>
      <c r="I25" s="3" t="e">
        <f t="shared" si="27"/>
        <v>#VALUE!</v>
      </c>
      <c r="J25" s="1"/>
      <c r="K25" s="6">
        <f t="shared" si="4"/>
        <v>0</v>
      </c>
      <c r="L25" t="e">
        <f t="shared" si="5"/>
        <v>#VALUE!</v>
      </c>
      <c r="M25" t="e">
        <f t="shared" si="28"/>
        <v>#VALUE!</v>
      </c>
      <c r="N25" t="e">
        <f t="shared" si="28"/>
        <v>#VALUE!</v>
      </c>
      <c r="O25" t="e">
        <f t="shared" si="28"/>
        <v>#VALUE!</v>
      </c>
      <c r="P25" t="e">
        <f t="shared" si="28"/>
        <v>#VALUE!</v>
      </c>
      <c r="Q25" t="e">
        <f t="shared" si="28"/>
        <v>#VALUE!</v>
      </c>
      <c r="R25" t="e">
        <f t="shared" si="28"/>
        <v>#VALUE!</v>
      </c>
      <c r="S25" t="e">
        <f t="shared" si="28"/>
        <v>#VALUE!</v>
      </c>
      <c r="T25" t="e">
        <f t="shared" si="28"/>
        <v>#VALUE!</v>
      </c>
      <c r="U25" t="e">
        <f t="shared" si="28"/>
        <v>#VALUE!</v>
      </c>
      <c r="V25" t="e">
        <f t="shared" si="28"/>
        <v>#VALUE!</v>
      </c>
      <c r="W25" t="e">
        <f t="shared" ref="W25:AT25" si="49">IF(MOD(MOD(V25,20000),2)=1,INT(V25/2)+549755813888,INT(V25/2))</f>
        <v>#VALUE!</v>
      </c>
      <c r="X25" t="e">
        <f t="shared" si="49"/>
        <v>#VALUE!</v>
      </c>
      <c r="Y25" t="e">
        <f t="shared" si="49"/>
        <v>#VALUE!</v>
      </c>
      <c r="Z25" t="e">
        <f t="shared" si="49"/>
        <v>#VALUE!</v>
      </c>
      <c r="AA25" t="e">
        <f t="shared" si="49"/>
        <v>#VALUE!</v>
      </c>
      <c r="AB25" t="e">
        <f t="shared" si="49"/>
        <v>#VALUE!</v>
      </c>
      <c r="AC25" t="e">
        <f t="shared" si="49"/>
        <v>#VALUE!</v>
      </c>
      <c r="AD25" t="e">
        <f t="shared" si="49"/>
        <v>#VALUE!</v>
      </c>
      <c r="AE25" t="e">
        <f t="shared" si="49"/>
        <v>#VALUE!</v>
      </c>
      <c r="AF25" t="e">
        <f t="shared" si="49"/>
        <v>#VALUE!</v>
      </c>
      <c r="AG25" t="e">
        <f t="shared" si="49"/>
        <v>#VALUE!</v>
      </c>
      <c r="AH25" t="e">
        <f t="shared" si="49"/>
        <v>#VALUE!</v>
      </c>
      <c r="AI25" t="e">
        <f t="shared" si="49"/>
        <v>#VALUE!</v>
      </c>
      <c r="AJ25" t="e">
        <f t="shared" si="49"/>
        <v>#VALUE!</v>
      </c>
      <c r="AK25" t="e">
        <f t="shared" si="49"/>
        <v>#VALUE!</v>
      </c>
      <c r="AL25" t="e">
        <f t="shared" si="49"/>
        <v>#VALUE!</v>
      </c>
      <c r="AM25" t="e">
        <f t="shared" si="49"/>
        <v>#VALUE!</v>
      </c>
      <c r="AN25" t="e">
        <f t="shared" si="49"/>
        <v>#VALUE!</v>
      </c>
      <c r="AO25" t="e">
        <f t="shared" si="49"/>
        <v>#VALUE!</v>
      </c>
      <c r="AP25" t="e">
        <f t="shared" si="49"/>
        <v>#VALUE!</v>
      </c>
      <c r="AQ25" t="e">
        <f t="shared" si="49"/>
        <v>#VALUE!</v>
      </c>
      <c r="AR25" t="e">
        <f t="shared" si="49"/>
        <v>#VALUE!</v>
      </c>
      <c r="AS25" t="e">
        <f t="shared" si="49"/>
        <v>#VALUE!</v>
      </c>
      <c r="AT25" t="e">
        <f t="shared" si="49"/>
        <v>#VALUE!</v>
      </c>
      <c r="AU25" s="2" t="e">
        <f t="shared" si="7"/>
        <v>#VALUE!</v>
      </c>
      <c r="AV25" t="e">
        <f t="shared" si="8"/>
        <v>#VALUE!</v>
      </c>
      <c r="AW25" t="e">
        <f t="shared" si="9"/>
        <v>#VALUE!</v>
      </c>
      <c r="AX25" t="e">
        <f t="shared" si="10"/>
        <v>#VALUE!</v>
      </c>
      <c r="AY25" t="e">
        <f t="shared" si="11"/>
        <v>#VALUE!</v>
      </c>
      <c r="AZ25" t="e">
        <f t="shared" si="12"/>
        <v>#VALUE!</v>
      </c>
      <c r="BA25" t="e">
        <f t="shared" si="13"/>
        <v>#VALUE!</v>
      </c>
      <c r="BB25" t="e">
        <f t="shared" si="14"/>
        <v>#VALUE!</v>
      </c>
      <c r="BC25" t="e">
        <f t="shared" si="15"/>
        <v>#VALUE!</v>
      </c>
      <c r="BD25" t="e">
        <f t="shared" si="16"/>
        <v>#VALUE!</v>
      </c>
      <c r="BE25" t="e">
        <f t="shared" si="17"/>
        <v>#VALUE!</v>
      </c>
      <c r="BF25" t="e">
        <f t="shared" si="18"/>
        <v>#VALUE!</v>
      </c>
      <c r="BG25" s="3" t="e">
        <f t="shared" si="19"/>
        <v>#VALUE!</v>
      </c>
      <c r="BH25" s="1"/>
      <c r="BI25" s="2" t="e">
        <f t="shared" si="20"/>
        <v>#VALUE!</v>
      </c>
      <c r="BJ25" s="2" t="e">
        <f t="shared" si="21"/>
        <v>#VALUE!</v>
      </c>
      <c r="BK25" s="2" t="e">
        <f t="shared" si="22"/>
        <v>#VALUE!</v>
      </c>
      <c r="BL25" s="2" t="e">
        <f t="shared" si="23"/>
        <v>#VALUE!</v>
      </c>
      <c r="BM25" s="2" t="e">
        <f t="shared" si="1"/>
        <v>#VALUE!</v>
      </c>
      <c r="BN25" s="3" t="e">
        <f t="shared" si="24"/>
        <v>#VALUE!</v>
      </c>
      <c r="BO25" s="35" t="e">
        <f t="shared" si="25"/>
        <v>#VALUE!</v>
      </c>
      <c r="BP25" s="1" t="e">
        <f t="shared" si="26"/>
        <v>#VALUE!</v>
      </c>
      <c r="BQ25" s="3" t="e">
        <f t="shared" si="45"/>
        <v>#VALUE!</v>
      </c>
      <c r="BR25" s="1" t="e">
        <f t="shared" si="31"/>
        <v>#VALUE!</v>
      </c>
    </row>
    <row r="26" spans="5:70">
      <c r="E26" s="3">
        <f>Sheet1!B24</f>
        <v>0</v>
      </c>
      <c r="F26" s="1"/>
      <c r="G26" s="3" t="str">
        <f t="shared" si="3"/>
        <v/>
      </c>
      <c r="H26" s="1"/>
      <c r="I26" s="3" t="e">
        <f t="shared" si="27"/>
        <v>#VALUE!</v>
      </c>
      <c r="J26" s="1"/>
      <c r="K26" s="6">
        <f t="shared" si="4"/>
        <v>0</v>
      </c>
      <c r="L26" t="e">
        <f t="shared" si="5"/>
        <v>#VALUE!</v>
      </c>
      <c r="M26" t="e">
        <f t="shared" si="28"/>
        <v>#VALUE!</v>
      </c>
      <c r="N26" t="e">
        <f t="shared" si="28"/>
        <v>#VALUE!</v>
      </c>
      <c r="O26" t="e">
        <f t="shared" si="28"/>
        <v>#VALUE!</v>
      </c>
      <c r="P26" t="e">
        <f t="shared" si="28"/>
        <v>#VALUE!</v>
      </c>
      <c r="Q26" t="e">
        <f t="shared" si="28"/>
        <v>#VALUE!</v>
      </c>
      <c r="R26" t="e">
        <f t="shared" si="28"/>
        <v>#VALUE!</v>
      </c>
      <c r="S26" t="e">
        <f t="shared" si="28"/>
        <v>#VALUE!</v>
      </c>
      <c r="T26" t="e">
        <f t="shared" si="28"/>
        <v>#VALUE!</v>
      </c>
      <c r="U26" t="e">
        <f t="shared" si="28"/>
        <v>#VALUE!</v>
      </c>
      <c r="V26" t="e">
        <f t="shared" si="28"/>
        <v>#VALUE!</v>
      </c>
      <c r="W26" t="e">
        <f t="shared" ref="W26:AT26" si="50">IF(MOD(MOD(V26,20000),2)=1,INT(V26/2)+549755813888,INT(V26/2))</f>
        <v>#VALUE!</v>
      </c>
      <c r="X26" t="e">
        <f t="shared" si="50"/>
        <v>#VALUE!</v>
      </c>
      <c r="Y26" t="e">
        <f t="shared" si="50"/>
        <v>#VALUE!</v>
      </c>
      <c r="Z26" t="e">
        <f t="shared" si="50"/>
        <v>#VALUE!</v>
      </c>
      <c r="AA26" t="e">
        <f t="shared" si="50"/>
        <v>#VALUE!</v>
      </c>
      <c r="AB26" t="e">
        <f t="shared" si="50"/>
        <v>#VALUE!</v>
      </c>
      <c r="AC26" t="e">
        <f t="shared" si="50"/>
        <v>#VALUE!</v>
      </c>
      <c r="AD26" t="e">
        <f t="shared" si="50"/>
        <v>#VALUE!</v>
      </c>
      <c r="AE26" t="e">
        <f t="shared" si="50"/>
        <v>#VALUE!</v>
      </c>
      <c r="AF26" t="e">
        <f t="shared" si="50"/>
        <v>#VALUE!</v>
      </c>
      <c r="AG26" t="e">
        <f t="shared" si="50"/>
        <v>#VALUE!</v>
      </c>
      <c r="AH26" t="e">
        <f t="shared" si="50"/>
        <v>#VALUE!</v>
      </c>
      <c r="AI26" t="e">
        <f t="shared" si="50"/>
        <v>#VALUE!</v>
      </c>
      <c r="AJ26" t="e">
        <f t="shared" si="50"/>
        <v>#VALUE!</v>
      </c>
      <c r="AK26" t="e">
        <f t="shared" si="50"/>
        <v>#VALUE!</v>
      </c>
      <c r="AL26" t="e">
        <f t="shared" si="50"/>
        <v>#VALUE!</v>
      </c>
      <c r="AM26" t="e">
        <f t="shared" si="50"/>
        <v>#VALUE!</v>
      </c>
      <c r="AN26" t="e">
        <f t="shared" si="50"/>
        <v>#VALUE!</v>
      </c>
      <c r="AO26" t="e">
        <f t="shared" si="50"/>
        <v>#VALUE!</v>
      </c>
      <c r="AP26" t="e">
        <f t="shared" si="50"/>
        <v>#VALUE!</v>
      </c>
      <c r="AQ26" t="e">
        <f t="shared" si="50"/>
        <v>#VALUE!</v>
      </c>
      <c r="AR26" t="e">
        <f t="shared" si="50"/>
        <v>#VALUE!</v>
      </c>
      <c r="AS26" t="e">
        <f t="shared" si="50"/>
        <v>#VALUE!</v>
      </c>
      <c r="AT26" t="e">
        <f t="shared" si="50"/>
        <v>#VALUE!</v>
      </c>
      <c r="AU26" s="2" t="e">
        <f t="shared" si="7"/>
        <v>#VALUE!</v>
      </c>
      <c r="AV26" t="e">
        <f t="shared" si="8"/>
        <v>#VALUE!</v>
      </c>
      <c r="AW26" t="e">
        <f t="shared" si="9"/>
        <v>#VALUE!</v>
      </c>
      <c r="AX26" t="e">
        <f t="shared" si="10"/>
        <v>#VALUE!</v>
      </c>
      <c r="AY26" t="e">
        <f t="shared" si="11"/>
        <v>#VALUE!</v>
      </c>
      <c r="AZ26" t="e">
        <f t="shared" si="12"/>
        <v>#VALUE!</v>
      </c>
      <c r="BA26" t="e">
        <f t="shared" si="13"/>
        <v>#VALUE!</v>
      </c>
      <c r="BB26" t="e">
        <f t="shared" si="14"/>
        <v>#VALUE!</v>
      </c>
      <c r="BC26" t="e">
        <f t="shared" si="15"/>
        <v>#VALUE!</v>
      </c>
      <c r="BD26" t="e">
        <f t="shared" si="16"/>
        <v>#VALUE!</v>
      </c>
      <c r="BE26" t="e">
        <f t="shared" si="17"/>
        <v>#VALUE!</v>
      </c>
      <c r="BF26" t="e">
        <f t="shared" si="18"/>
        <v>#VALUE!</v>
      </c>
      <c r="BG26" s="3" t="e">
        <f t="shared" si="19"/>
        <v>#VALUE!</v>
      </c>
      <c r="BH26" s="1"/>
      <c r="BI26" s="2" t="e">
        <f t="shared" si="20"/>
        <v>#VALUE!</v>
      </c>
      <c r="BJ26" s="2" t="e">
        <f t="shared" si="21"/>
        <v>#VALUE!</v>
      </c>
      <c r="BK26" s="2" t="e">
        <f t="shared" si="22"/>
        <v>#VALUE!</v>
      </c>
      <c r="BL26" s="2" t="e">
        <f t="shared" si="23"/>
        <v>#VALUE!</v>
      </c>
      <c r="BM26" s="2" t="e">
        <f t="shared" si="1"/>
        <v>#VALUE!</v>
      </c>
      <c r="BN26" s="3" t="e">
        <f t="shared" si="24"/>
        <v>#VALUE!</v>
      </c>
      <c r="BO26" s="35" t="e">
        <f t="shared" si="25"/>
        <v>#VALUE!</v>
      </c>
      <c r="BP26" s="1" t="e">
        <f t="shared" si="26"/>
        <v>#VALUE!</v>
      </c>
      <c r="BQ26" s="3" t="e">
        <f t="shared" si="45"/>
        <v>#VALUE!</v>
      </c>
      <c r="BR26" s="1" t="e">
        <f t="shared" si="31"/>
        <v>#VALUE!</v>
      </c>
    </row>
    <row r="27" spans="5:70">
      <c r="E27" s="3">
        <f>Sheet1!B25</f>
        <v>0</v>
      </c>
      <c r="F27" s="1"/>
      <c r="G27" s="3" t="str">
        <f t="shared" si="3"/>
        <v/>
      </c>
      <c r="H27" s="1"/>
      <c r="I27" s="3" t="e">
        <f t="shared" si="27"/>
        <v>#VALUE!</v>
      </c>
      <c r="J27" s="1"/>
      <c r="K27" s="6">
        <f t="shared" si="4"/>
        <v>0</v>
      </c>
      <c r="L27" t="e">
        <f t="shared" si="5"/>
        <v>#VALUE!</v>
      </c>
      <c r="M27" t="e">
        <f t="shared" si="28"/>
        <v>#VALUE!</v>
      </c>
      <c r="N27" t="e">
        <f t="shared" si="28"/>
        <v>#VALUE!</v>
      </c>
      <c r="O27" t="e">
        <f t="shared" si="28"/>
        <v>#VALUE!</v>
      </c>
      <c r="P27" t="e">
        <f t="shared" si="28"/>
        <v>#VALUE!</v>
      </c>
      <c r="Q27" t="e">
        <f t="shared" si="28"/>
        <v>#VALUE!</v>
      </c>
      <c r="R27" t="e">
        <f t="shared" si="28"/>
        <v>#VALUE!</v>
      </c>
      <c r="S27" t="e">
        <f t="shared" si="28"/>
        <v>#VALUE!</v>
      </c>
      <c r="T27" t="e">
        <f t="shared" si="28"/>
        <v>#VALUE!</v>
      </c>
      <c r="U27" t="e">
        <f t="shared" si="28"/>
        <v>#VALUE!</v>
      </c>
      <c r="V27" t="e">
        <f t="shared" si="28"/>
        <v>#VALUE!</v>
      </c>
      <c r="W27" t="e">
        <f t="shared" ref="W27:AT27" si="51">IF(MOD(MOD(V27,20000),2)=1,INT(V27/2)+549755813888,INT(V27/2))</f>
        <v>#VALUE!</v>
      </c>
      <c r="X27" t="e">
        <f t="shared" si="51"/>
        <v>#VALUE!</v>
      </c>
      <c r="Y27" t="e">
        <f t="shared" si="51"/>
        <v>#VALUE!</v>
      </c>
      <c r="Z27" t="e">
        <f t="shared" si="51"/>
        <v>#VALUE!</v>
      </c>
      <c r="AA27" t="e">
        <f t="shared" si="51"/>
        <v>#VALUE!</v>
      </c>
      <c r="AB27" t="e">
        <f t="shared" si="51"/>
        <v>#VALUE!</v>
      </c>
      <c r="AC27" t="e">
        <f t="shared" si="51"/>
        <v>#VALUE!</v>
      </c>
      <c r="AD27" t="e">
        <f t="shared" si="51"/>
        <v>#VALUE!</v>
      </c>
      <c r="AE27" t="e">
        <f t="shared" si="51"/>
        <v>#VALUE!</v>
      </c>
      <c r="AF27" t="e">
        <f t="shared" si="51"/>
        <v>#VALUE!</v>
      </c>
      <c r="AG27" t="e">
        <f t="shared" si="51"/>
        <v>#VALUE!</v>
      </c>
      <c r="AH27" t="e">
        <f t="shared" si="51"/>
        <v>#VALUE!</v>
      </c>
      <c r="AI27" t="e">
        <f t="shared" si="51"/>
        <v>#VALUE!</v>
      </c>
      <c r="AJ27" t="e">
        <f t="shared" si="51"/>
        <v>#VALUE!</v>
      </c>
      <c r="AK27" t="e">
        <f t="shared" si="51"/>
        <v>#VALUE!</v>
      </c>
      <c r="AL27" t="e">
        <f t="shared" si="51"/>
        <v>#VALUE!</v>
      </c>
      <c r="AM27" t="e">
        <f t="shared" si="51"/>
        <v>#VALUE!</v>
      </c>
      <c r="AN27" t="e">
        <f t="shared" si="51"/>
        <v>#VALUE!</v>
      </c>
      <c r="AO27" t="e">
        <f t="shared" si="51"/>
        <v>#VALUE!</v>
      </c>
      <c r="AP27" t="e">
        <f t="shared" si="51"/>
        <v>#VALUE!</v>
      </c>
      <c r="AQ27" t="e">
        <f t="shared" si="51"/>
        <v>#VALUE!</v>
      </c>
      <c r="AR27" t="e">
        <f t="shared" si="51"/>
        <v>#VALUE!</v>
      </c>
      <c r="AS27" t="e">
        <f t="shared" si="51"/>
        <v>#VALUE!</v>
      </c>
      <c r="AT27" t="e">
        <f t="shared" si="51"/>
        <v>#VALUE!</v>
      </c>
      <c r="AU27" s="2" t="e">
        <f t="shared" si="7"/>
        <v>#VALUE!</v>
      </c>
      <c r="AV27" t="e">
        <f t="shared" si="8"/>
        <v>#VALUE!</v>
      </c>
      <c r="AW27" t="e">
        <f t="shared" si="9"/>
        <v>#VALUE!</v>
      </c>
      <c r="AX27" t="e">
        <f t="shared" si="10"/>
        <v>#VALUE!</v>
      </c>
      <c r="AY27" t="e">
        <f t="shared" si="11"/>
        <v>#VALUE!</v>
      </c>
      <c r="AZ27" t="e">
        <f t="shared" si="12"/>
        <v>#VALUE!</v>
      </c>
      <c r="BA27" t="e">
        <f t="shared" si="13"/>
        <v>#VALUE!</v>
      </c>
      <c r="BB27" t="e">
        <f t="shared" si="14"/>
        <v>#VALUE!</v>
      </c>
      <c r="BC27" t="e">
        <f t="shared" si="15"/>
        <v>#VALUE!</v>
      </c>
      <c r="BD27" t="e">
        <f t="shared" si="16"/>
        <v>#VALUE!</v>
      </c>
      <c r="BE27" t="e">
        <f t="shared" si="17"/>
        <v>#VALUE!</v>
      </c>
      <c r="BF27" t="e">
        <f t="shared" si="18"/>
        <v>#VALUE!</v>
      </c>
      <c r="BG27" s="3" t="e">
        <f t="shared" si="19"/>
        <v>#VALUE!</v>
      </c>
      <c r="BH27" s="1"/>
      <c r="BI27" s="2" t="e">
        <f t="shared" si="20"/>
        <v>#VALUE!</v>
      </c>
      <c r="BJ27" s="2" t="e">
        <f t="shared" si="21"/>
        <v>#VALUE!</v>
      </c>
      <c r="BK27" s="2" t="e">
        <f t="shared" si="22"/>
        <v>#VALUE!</v>
      </c>
      <c r="BL27" s="2" t="e">
        <f t="shared" si="23"/>
        <v>#VALUE!</v>
      </c>
      <c r="BM27" s="2" t="e">
        <f t="shared" si="1"/>
        <v>#VALUE!</v>
      </c>
      <c r="BN27" s="3" t="e">
        <f t="shared" si="24"/>
        <v>#VALUE!</v>
      </c>
      <c r="BO27" s="35" t="e">
        <f t="shared" si="25"/>
        <v>#VALUE!</v>
      </c>
      <c r="BP27" s="1" t="e">
        <f t="shared" si="26"/>
        <v>#VALUE!</v>
      </c>
      <c r="BQ27" s="3" t="e">
        <f t="shared" si="45"/>
        <v>#VALUE!</v>
      </c>
      <c r="BR27" s="1" t="e">
        <f t="shared" si="31"/>
        <v>#VALUE!</v>
      </c>
    </row>
    <row r="28" spans="5:70">
      <c r="E28" s="3">
        <f>Sheet1!B26</f>
        <v>0</v>
      </c>
      <c r="F28" s="1"/>
      <c r="G28" s="3" t="str">
        <f t="shared" si="3"/>
        <v/>
      </c>
      <c r="H28" s="1"/>
      <c r="I28" s="3" t="e">
        <f t="shared" si="27"/>
        <v>#VALUE!</v>
      </c>
      <c r="J28" s="1"/>
      <c r="K28" s="6">
        <f t="shared" si="4"/>
        <v>0</v>
      </c>
      <c r="L28" t="e">
        <f t="shared" si="5"/>
        <v>#VALUE!</v>
      </c>
      <c r="M28" t="e">
        <f t="shared" si="28"/>
        <v>#VALUE!</v>
      </c>
      <c r="N28" t="e">
        <f t="shared" si="28"/>
        <v>#VALUE!</v>
      </c>
      <c r="O28" t="e">
        <f t="shared" si="28"/>
        <v>#VALUE!</v>
      </c>
      <c r="P28" t="e">
        <f t="shared" si="28"/>
        <v>#VALUE!</v>
      </c>
      <c r="Q28" t="e">
        <f t="shared" si="28"/>
        <v>#VALUE!</v>
      </c>
      <c r="R28" t="e">
        <f t="shared" si="28"/>
        <v>#VALUE!</v>
      </c>
      <c r="S28" t="e">
        <f t="shared" si="28"/>
        <v>#VALUE!</v>
      </c>
      <c r="T28" t="e">
        <f t="shared" si="28"/>
        <v>#VALUE!</v>
      </c>
      <c r="U28" t="e">
        <f t="shared" si="28"/>
        <v>#VALUE!</v>
      </c>
      <c r="V28" t="e">
        <f t="shared" si="28"/>
        <v>#VALUE!</v>
      </c>
      <c r="W28" t="e">
        <f t="shared" ref="W28:AT28" si="52">IF(MOD(MOD(V28,20000),2)=1,INT(V28/2)+549755813888,INT(V28/2))</f>
        <v>#VALUE!</v>
      </c>
      <c r="X28" t="e">
        <f t="shared" si="52"/>
        <v>#VALUE!</v>
      </c>
      <c r="Y28" t="e">
        <f t="shared" si="52"/>
        <v>#VALUE!</v>
      </c>
      <c r="Z28" t="e">
        <f t="shared" si="52"/>
        <v>#VALUE!</v>
      </c>
      <c r="AA28" t="e">
        <f t="shared" si="52"/>
        <v>#VALUE!</v>
      </c>
      <c r="AB28" t="e">
        <f t="shared" si="52"/>
        <v>#VALUE!</v>
      </c>
      <c r="AC28" t="e">
        <f t="shared" si="52"/>
        <v>#VALUE!</v>
      </c>
      <c r="AD28" t="e">
        <f t="shared" si="52"/>
        <v>#VALUE!</v>
      </c>
      <c r="AE28" t="e">
        <f t="shared" si="52"/>
        <v>#VALUE!</v>
      </c>
      <c r="AF28" t="e">
        <f t="shared" si="52"/>
        <v>#VALUE!</v>
      </c>
      <c r="AG28" t="e">
        <f t="shared" si="52"/>
        <v>#VALUE!</v>
      </c>
      <c r="AH28" t="e">
        <f t="shared" si="52"/>
        <v>#VALUE!</v>
      </c>
      <c r="AI28" t="e">
        <f t="shared" si="52"/>
        <v>#VALUE!</v>
      </c>
      <c r="AJ28" t="e">
        <f t="shared" si="52"/>
        <v>#VALUE!</v>
      </c>
      <c r="AK28" t="e">
        <f t="shared" si="52"/>
        <v>#VALUE!</v>
      </c>
      <c r="AL28" t="e">
        <f t="shared" si="52"/>
        <v>#VALUE!</v>
      </c>
      <c r="AM28" t="e">
        <f t="shared" si="52"/>
        <v>#VALUE!</v>
      </c>
      <c r="AN28" t="e">
        <f t="shared" si="52"/>
        <v>#VALUE!</v>
      </c>
      <c r="AO28" t="e">
        <f t="shared" si="52"/>
        <v>#VALUE!</v>
      </c>
      <c r="AP28" t="e">
        <f t="shared" si="52"/>
        <v>#VALUE!</v>
      </c>
      <c r="AQ28" t="e">
        <f t="shared" si="52"/>
        <v>#VALUE!</v>
      </c>
      <c r="AR28" t="e">
        <f t="shared" si="52"/>
        <v>#VALUE!</v>
      </c>
      <c r="AS28" t="e">
        <f t="shared" si="52"/>
        <v>#VALUE!</v>
      </c>
      <c r="AT28" t="e">
        <f t="shared" si="52"/>
        <v>#VALUE!</v>
      </c>
      <c r="AU28" s="2" t="e">
        <f t="shared" si="7"/>
        <v>#VALUE!</v>
      </c>
      <c r="AV28" t="e">
        <f t="shared" si="8"/>
        <v>#VALUE!</v>
      </c>
      <c r="AW28" t="e">
        <f t="shared" si="9"/>
        <v>#VALUE!</v>
      </c>
      <c r="AX28" t="e">
        <f t="shared" si="10"/>
        <v>#VALUE!</v>
      </c>
      <c r="AY28" t="e">
        <f t="shared" si="11"/>
        <v>#VALUE!</v>
      </c>
      <c r="AZ28" t="e">
        <f t="shared" si="12"/>
        <v>#VALUE!</v>
      </c>
      <c r="BA28" t="e">
        <f t="shared" si="13"/>
        <v>#VALUE!</v>
      </c>
      <c r="BB28" t="e">
        <f t="shared" si="14"/>
        <v>#VALUE!</v>
      </c>
      <c r="BC28" t="e">
        <f t="shared" si="15"/>
        <v>#VALUE!</v>
      </c>
      <c r="BD28" t="e">
        <f t="shared" si="16"/>
        <v>#VALUE!</v>
      </c>
      <c r="BE28" t="e">
        <f t="shared" si="17"/>
        <v>#VALUE!</v>
      </c>
      <c r="BF28" t="e">
        <f t="shared" si="18"/>
        <v>#VALUE!</v>
      </c>
      <c r="BG28" s="3" t="e">
        <f t="shared" si="19"/>
        <v>#VALUE!</v>
      </c>
      <c r="BH28" s="1"/>
      <c r="BI28" s="2" t="e">
        <f t="shared" si="20"/>
        <v>#VALUE!</v>
      </c>
      <c r="BJ28" s="2" t="e">
        <f t="shared" si="21"/>
        <v>#VALUE!</v>
      </c>
      <c r="BK28" s="2" t="e">
        <f t="shared" si="22"/>
        <v>#VALUE!</v>
      </c>
      <c r="BL28" s="2" t="e">
        <f t="shared" si="23"/>
        <v>#VALUE!</v>
      </c>
      <c r="BM28" s="2" t="e">
        <f t="shared" si="1"/>
        <v>#VALUE!</v>
      </c>
      <c r="BN28" s="3" t="e">
        <f t="shared" si="24"/>
        <v>#VALUE!</v>
      </c>
      <c r="BO28" s="35" t="e">
        <f t="shared" si="25"/>
        <v>#VALUE!</v>
      </c>
      <c r="BP28" s="1" t="e">
        <f t="shared" si="26"/>
        <v>#VALUE!</v>
      </c>
      <c r="BQ28" s="3" t="e">
        <f t="shared" si="45"/>
        <v>#VALUE!</v>
      </c>
      <c r="BR28" s="1" t="e">
        <f t="shared" si="31"/>
        <v>#VALUE!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E25" sqref="E25"/>
    </sheetView>
  </sheetViews>
  <sheetFormatPr defaultRowHeight="17"/>
  <cols>
    <col min="1" max="1" width="14.75" customWidth="1"/>
    <col min="3" max="3" width="16.5" customWidth="1"/>
    <col min="5" max="5" width="19.25" customWidth="1"/>
  </cols>
  <sheetData>
    <row r="3" spans="1:5">
      <c r="A3">
        <f>Sheet1!B3</f>
        <v>0</v>
      </c>
      <c r="B3">
        <f>LEN(A3)</f>
        <v>1</v>
      </c>
      <c r="C3">
        <f>IF(B3&lt;12,0,A3)</f>
        <v>0</v>
      </c>
      <c r="D3">
        <f t="shared" ref="D3:D26" si="0">-LOOKUP(99,-MID(C3,ROW($1:$19),1))</f>
        <v>0</v>
      </c>
      <c r="E3" s="29" t="str">
        <f>IF(D3=0," ",IF(D3=1," &lt; 32°F/0°C ",IF(D3=2," ≥ 32°F/0°C "," ")))</f>
        <v xml:space="preserve"> </v>
      </c>
    </row>
    <row r="4" spans="1:5">
      <c r="A4">
        <f>Sheet1!B4</f>
        <v>0</v>
      </c>
      <c r="B4">
        <f t="shared" ref="B4:B26" si="1">LEN(A4)</f>
        <v>1</v>
      </c>
      <c r="C4">
        <f t="shared" ref="C4:C26" si="2">IF(B4&lt;12,0,A4)</f>
        <v>0</v>
      </c>
      <c r="D4">
        <f t="shared" si="0"/>
        <v>0</v>
      </c>
      <c r="E4" s="29" t="str">
        <f t="shared" ref="E4:E26" si="3">IF(D4=0," ",IF(D4=1," &lt; 32°F/0°C ",IF(D4=2," ≥ 32°F/0°C "," ")))</f>
        <v xml:space="preserve"> </v>
      </c>
    </row>
    <row r="5" spans="1:5">
      <c r="A5">
        <f>Sheet1!B5</f>
        <v>0</v>
      </c>
      <c r="B5">
        <f t="shared" si="1"/>
        <v>1</v>
      </c>
      <c r="C5">
        <f t="shared" si="2"/>
        <v>0</v>
      </c>
      <c r="D5">
        <f t="shared" si="0"/>
        <v>0</v>
      </c>
      <c r="E5" s="29" t="str">
        <f t="shared" si="3"/>
        <v xml:space="preserve"> </v>
      </c>
    </row>
    <row r="6" spans="1:5">
      <c r="A6">
        <f>Sheet1!B6</f>
        <v>0</v>
      </c>
      <c r="B6">
        <f t="shared" si="1"/>
        <v>1</v>
      </c>
      <c r="C6">
        <f t="shared" si="2"/>
        <v>0</v>
      </c>
      <c r="D6">
        <f t="shared" si="0"/>
        <v>0</v>
      </c>
      <c r="E6" s="29" t="str">
        <f t="shared" si="3"/>
        <v xml:space="preserve"> </v>
      </c>
    </row>
    <row r="7" spans="1:5">
      <c r="A7">
        <f>Sheet1!B7</f>
        <v>0</v>
      </c>
      <c r="B7">
        <f t="shared" si="1"/>
        <v>1</v>
      </c>
      <c r="C7">
        <f t="shared" si="2"/>
        <v>0</v>
      </c>
      <c r="D7">
        <f t="shared" si="0"/>
        <v>0</v>
      </c>
      <c r="E7" s="29" t="str">
        <f t="shared" si="3"/>
        <v xml:space="preserve"> </v>
      </c>
    </row>
    <row r="8" spans="1:5">
      <c r="A8">
        <f>Sheet1!B8</f>
        <v>0</v>
      </c>
      <c r="B8">
        <f t="shared" si="1"/>
        <v>1</v>
      </c>
      <c r="C8">
        <f t="shared" si="2"/>
        <v>0</v>
      </c>
      <c r="D8">
        <f t="shared" si="0"/>
        <v>0</v>
      </c>
      <c r="E8" s="29" t="str">
        <f t="shared" si="3"/>
        <v xml:space="preserve"> </v>
      </c>
    </row>
    <row r="9" spans="1:5">
      <c r="A9">
        <f>Sheet1!B9</f>
        <v>0</v>
      </c>
      <c r="B9">
        <f t="shared" si="1"/>
        <v>1</v>
      </c>
      <c r="C9">
        <f t="shared" si="2"/>
        <v>0</v>
      </c>
      <c r="D9">
        <f t="shared" si="0"/>
        <v>0</v>
      </c>
      <c r="E9" s="29" t="str">
        <f t="shared" si="3"/>
        <v xml:space="preserve"> </v>
      </c>
    </row>
    <row r="10" spans="1:5">
      <c r="A10">
        <f>Sheet1!B10</f>
        <v>0</v>
      </c>
      <c r="B10">
        <f t="shared" si="1"/>
        <v>1</v>
      </c>
      <c r="C10">
        <f t="shared" si="2"/>
        <v>0</v>
      </c>
      <c r="D10">
        <f t="shared" si="0"/>
        <v>0</v>
      </c>
      <c r="E10" s="29" t="str">
        <f t="shared" si="3"/>
        <v xml:space="preserve"> </v>
      </c>
    </row>
    <row r="11" spans="1:5">
      <c r="A11">
        <f>Sheet1!B11</f>
        <v>0</v>
      </c>
      <c r="B11">
        <f t="shared" si="1"/>
        <v>1</v>
      </c>
      <c r="C11">
        <f t="shared" si="2"/>
        <v>0</v>
      </c>
      <c r="D11">
        <f t="shared" si="0"/>
        <v>0</v>
      </c>
      <c r="E11" s="29" t="str">
        <f t="shared" si="3"/>
        <v xml:space="preserve"> </v>
      </c>
    </row>
    <row r="12" spans="1:5">
      <c r="A12">
        <f>Sheet1!B12</f>
        <v>0</v>
      </c>
      <c r="B12">
        <f t="shared" si="1"/>
        <v>1</v>
      </c>
      <c r="C12">
        <f t="shared" si="2"/>
        <v>0</v>
      </c>
      <c r="D12">
        <f t="shared" si="0"/>
        <v>0</v>
      </c>
      <c r="E12" s="29" t="str">
        <f t="shared" si="3"/>
        <v xml:space="preserve"> </v>
      </c>
    </row>
    <row r="13" spans="1:5">
      <c r="A13">
        <f>Sheet1!B13</f>
        <v>0</v>
      </c>
      <c r="B13">
        <f t="shared" si="1"/>
        <v>1</v>
      </c>
      <c r="C13">
        <f t="shared" si="2"/>
        <v>0</v>
      </c>
      <c r="D13">
        <f t="shared" si="0"/>
        <v>0</v>
      </c>
      <c r="E13" s="29" t="str">
        <f t="shared" si="3"/>
        <v xml:space="preserve"> </v>
      </c>
    </row>
    <row r="14" spans="1:5">
      <c r="A14">
        <f>Sheet1!B14</f>
        <v>0</v>
      </c>
      <c r="B14">
        <f t="shared" si="1"/>
        <v>1</v>
      </c>
      <c r="C14">
        <f t="shared" si="2"/>
        <v>0</v>
      </c>
      <c r="D14">
        <f t="shared" si="0"/>
        <v>0</v>
      </c>
      <c r="E14" s="29" t="str">
        <f t="shared" si="3"/>
        <v xml:space="preserve"> </v>
      </c>
    </row>
    <row r="15" spans="1:5">
      <c r="A15">
        <f>Sheet1!B15</f>
        <v>0</v>
      </c>
      <c r="B15">
        <f t="shared" si="1"/>
        <v>1</v>
      </c>
      <c r="C15">
        <f t="shared" si="2"/>
        <v>0</v>
      </c>
      <c r="D15">
        <f t="shared" si="0"/>
        <v>0</v>
      </c>
      <c r="E15" s="29" t="str">
        <f t="shared" si="3"/>
        <v xml:space="preserve"> </v>
      </c>
    </row>
    <row r="16" spans="1:5">
      <c r="A16">
        <f>Sheet1!B16</f>
        <v>0</v>
      </c>
      <c r="B16">
        <f t="shared" si="1"/>
        <v>1</v>
      </c>
      <c r="C16">
        <f t="shared" si="2"/>
        <v>0</v>
      </c>
      <c r="D16">
        <f t="shared" si="0"/>
        <v>0</v>
      </c>
      <c r="E16" s="29" t="str">
        <f t="shared" si="3"/>
        <v xml:space="preserve"> </v>
      </c>
    </row>
    <row r="17" spans="1:5">
      <c r="A17">
        <f>Sheet1!B17</f>
        <v>0</v>
      </c>
      <c r="B17">
        <f t="shared" si="1"/>
        <v>1</v>
      </c>
      <c r="C17">
        <f t="shared" si="2"/>
        <v>0</v>
      </c>
      <c r="D17">
        <f t="shared" si="0"/>
        <v>0</v>
      </c>
      <c r="E17" s="29" t="str">
        <f t="shared" si="3"/>
        <v xml:space="preserve"> </v>
      </c>
    </row>
    <row r="18" spans="1:5">
      <c r="A18">
        <f>Sheet1!B18</f>
        <v>0</v>
      </c>
      <c r="B18">
        <f t="shared" si="1"/>
        <v>1</v>
      </c>
      <c r="C18">
        <f t="shared" si="2"/>
        <v>0</v>
      </c>
      <c r="D18">
        <f t="shared" si="0"/>
        <v>0</v>
      </c>
      <c r="E18" s="29" t="str">
        <f t="shared" si="3"/>
        <v xml:space="preserve"> </v>
      </c>
    </row>
    <row r="19" spans="1:5">
      <c r="A19">
        <f>Sheet1!B19</f>
        <v>0</v>
      </c>
      <c r="B19">
        <f t="shared" si="1"/>
        <v>1</v>
      </c>
      <c r="C19">
        <f t="shared" si="2"/>
        <v>0</v>
      </c>
      <c r="D19">
        <f t="shared" si="0"/>
        <v>0</v>
      </c>
      <c r="E19" s="29" t="str">
        <f t="shared" si="3"/>
        <v xml:space="preserve"> </v>
      </c>
    </row>
    <row r="20" spans="1:5">
      <c r="A20">
        <f>Sheet1!B20</f>
        <v>0</v>
      </c>
      <c r="B20">
        <f t="shared" si="1"/>
        <v>1</v>
      </c>
      <c r="C20">
        <f t="shared" si="2"/>
        <v>0</v>
      </c>
      <c r="D20">
        <f t="shared" si="0"/>
        <v>0</v>
      </c>
      <c r="E20" s="29" t="str">
        <f t="shared" si="3"/>
        <v xml:space="preserve"> </v>
      </c>
    </row>
    <row r="21" spans="1:5">
      <c r="A21">
        <f>Sheet1!B21</f>
        <v>0</v>
      </c>
      <c r="B21">
        <f t="shared" si="1"/>
        <v>1</v>
      </c>
      <c r="C21">
        <f t="shared" si="2"/>
        <v>0</v>
      </c>
      <c r="D21">
        <f t="shared" si="0"/>
        <v>0</v>
      </c>
      <c r="E21" s="29" t="str">
        <f t="shared" si="3"/>
        <v xml:space="preserve"> </v>
      </c>
    </row>
    <row r="22" spans="1:5">
      <c r="A22">
        <f>Sheet1!B22</f>
        <v>0</v>
      </c>
      <c r="B22">
        <f t="shared" si="1"/>
        <v>1</v>
      </c>
      <c r="C22">
        <f t="shared" si="2"/>
        <v>0</v>
      </c>
      <c r="D22">
        <f t="shared" si="0"/>
        <v>0</v>
      </c>
      <c r="E22" s="29" t="str">
        <f t="shared" si="3"/>
        <v xml:space="preserve"> </v>
      </c>
    </row>
    <row r="23" spans="1:5">
      <c r="A23">
        <f>Sheet1!B23</f>
        <v>0</v>
      </c>
      <c r="B23">
        <f t="shared" si="1"/>
        <v>1</v>
      </c>
      <c r="C23">
        <f t="shared" si="2"/>
        <v>0</v>
      </c>
      <c r="D23">
        <f t="shared" si="0"/>
        <v>0</v>
      </c>
      <c r="E23" s="29" t="str">
        <f t="shared" si="3"/>
        <v xml:space="preserve"> </v>
      </c>
    </row>
    <row r="24" spans="1:5">
      <c r="A24">
        <f>Sheet1!B24</f>
        <v>0</v>
      </c>
      <c r="B24">
        <f t="shared" si="1"/>
        <v>1</v>
      </c>
      <c r="C24">
        <f t="shared" si="2"/>
        <v>0</v>
      </c>
      <c r="D24">
        <f t="shared" si="0"/>
        <v>0</v>
      </c>
      <c r="E24" s="29" t="str">
        <f t="shared" si="3"/>
        <v xml:space="preserve"> </v>
      </c>
    </row>
    <row r="25" spans="1:5">
      <c r="A25">
        <f>Sheet1!B25</f>
        <v>0</v>
      </c>
      <c r="B25">
        <f t="shared" si="1"/>
        <v>1</v>
      </c>
      <c r="C25">
        <f t="shared" si="2"/>
        <v>0</v>
      </c>
      <c r="D25">
        <f t="shared" si="0"/>
        <v>0</v>
      </c>
      <c r="E25" s="29" t="str">
        <f t="shared" si="3"/>
        <v xml:space="preserve"> </v>
      </c>
    </row>
    <row r="26" spans="1:5">
      <c r="A26">
        <f>Sheet1!B26</f>
        <v>0</v>
      </c>
      <c r="B26">
        <f t="shared" si="1"/>
        <v>1</v>
      </c>
      <c r="C26">
        <f t="shared" si="2"/>
        <v>0</v>
      </c>
      <c r="D26">
        <f t="shared" si="0"/>
        <v>0</v>
      </c>
      <c r="E26" s="29" t="str">
        <f t="shared" si="3"/>
        <v xml:space="preserve"> </v>
      </c>
    </row>
  </sheetData>
  <sheetCalcPr fullCalcOnLoad="1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4"/>
  <sheetViews>
    <sheetView workbookViewId="0">
      <selection activeCell="O4" sqref="O4:R4"/>
    </sheetView>
  </sheetViews>
  <sheetFormatPr defaultRowHeight="17"/>
  <cols>
    <col min="4" max="4" width="11.5" bestFit="1" customWidth="1"/>
  </cols>
  <sheetData>
    <row r="2" spans="4:18">
      <c r="D2" s="38" t="s">
        <v>31</v>
      </c>
      <c r="E2" s="43" t="s">
        <v>32</v>
      </c>
      <c r="F2" s="43"/>
      <c r="G2" s="43"/>
      <c r="H2" s="43"/>
      <c r="I2" s="43"/>
      <c r="J2" s="43"/>
      <c r="K2" s="43"/>
      <c r="L2" s="43" t="s">
        <v>36</v>
      </c>
      <c r="M2" s="43"/>
      <c r="N2" s="43"/>
      <c r="O2" s="43" t="s">
        <v>34</v>
      </c>
      <c r="P2" s="43"/>
      <c r="Q2" s="43"/>
      <c r="R2" s="43"/>
    </row>
    <row r="3" spans="4:18">
      <c r="D3" s="39">
        <v>43885</v>
      </c>
      <c r="E3" s="42" t="s">
        <v>35</v>
      </c>
      <c r="F3" s="42"/>
      <c r="G3" s="42"/>
      <c r="H3" s="42"/>
      <c r="I3" s="42"/>
      <c r="J3" s="42"/>
      <c r="K3" s="42"/>
      <c r="L3" s="42" t="s">
        <v>33</v>
      </c>
      <c r="M3" s="42"/>
      <c r="N3" s="42"/>
      <c r="O3" s="42" t="s">
        <v>37</v>
      </c>
      <c r="P3" s="42"/>
      <c r="Q3" s="42"/>
      <c r="R3" s="42"/>
    </row>
    <row r="4" spans="4:18">
      <c r="D4" s="39">
        <v>43887</v>
      </c>
      <c r="E4" s="42" t="s">
        <v>39</v>
      </c>
      <c r="F4" s="42"/>
      <c r="G4" s="42"/>
      <c r="H4" s="42"/>
      <c r="I4" s="42"/>
      <c r="J4" s="42"/>
      <c r="K4" s="42"/>
      <c r="L4" s="42" t="s">
        <v>33</v>
      </c>
      <c r="M4" s="42"/>
      <c r="N4" s="42"/>
      <c r="O4" s="42" t="s">
        <v>40</v>
      </c>
      <c r="P4" s="42"/>
      <c r="Q4" s="42"/>
      <c r="R4" s="42"/>
    </row>
  </sheetData>
  <mergeCells count="9">
    <mergeCell ref="E4:K4"/>
    <mergeCell ref="L4:N4"/>
    <mergeCell ref="O4:R4"/>
    <mergeCell ref="E2:K2"/>
    <mergeCell ref="L2:N2"/>
    <mergeCell ref="O2:R2"/>
    <mergeCell ref="E3:K3"/>
    <mergeCell ref="L3:N3"/>
    <mergeCell ref="O3:R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盛賢芳</dc:creator>
  <cp:lastModifiedBy>Malwitz Josh (AA/SMS32-NA)</cp:lastModifiedBy>
  <cp:lastPrinted>2003-05-20T02:35:35Z</cp:lastPrinted>
  <dcterms:created xsi:type="dcterms:W3CDTF">2003-04-07T07:24:41Z</dcterms:created>
  <dcterms:modified xsi:type="dcterms:W3CDTF">2020-03-12T20:17:57Z</dcterms:modified>
</cp:coreProperties>
</file>